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e076e502fc3598/Documents/Koperwiek/Werking/"/>
    </mc:Choice>
  </mc:AlternateContent>
  <xr:revisionPtr revIDLastSave="70" documentId="8_{C11073AB-016F-4735-8050-9C6AD9758450}" xr6:coauthVersionLast="47" xr6:coauthVersionMax="47" xr10:uidLastSave="{9FF1591E-B963-4FDD-AB56-8DCA4EE35BC4}"/>
  <workbookProtection workbookPassword="E97F" lockStructure="1"/>
  <bookViews>
    <workbookView xWindow="-120" yWindow="-120" windowWidth="29040" windowHeight="15720" activeTab="2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1" hidden="1">Blad2!$G$10:$H$24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D53" i="3"/>
  <c r="C53" i="3"/>
  <c r="H28" i="3" s="1"/>
  <c r="K28" i="3" s="1"/>
  <c r="B53" i="3"/>
  <c r="K37" i="3"/>
  <c r="K36" i="3"/>
  <c r="K35" i="3"/>
  <c r="K33" i="3"/>
  <c r="J30" i="3"/>
  <c r="H30" i="3"/>
  <c r="K30" i="3" s="1"/>
  <c r="J29" i="3"/>
  <c r="H29" i="3"/>
  <c r="K29" i="3" s="1"/>
  <c r="J28" i="3"/>
  <c r="J27" i="3"/>
  <c r="H27" i="3"/>
  <c r="L33" i="2"/>
  <c r="K37" i="2"/>
  <c r="K36" i="2"/>
  <c r="K35" i="2"/>
  <c r="K33" i="2"/>
  <c r="O2" i="2"/>
  <c r="L34" i="2" s="1"/>
  <c r="K27" i="3" l="1"/>
  <c r="O1" i="2"/>
  <c r="L9" i="2" s="1"/>
  <c r="J30" i="2"/>
  <c r="J29" i="2"/>
  <c r="J28" i="2"/>
  <c r="J27" i="2"/>
  <c r="E53" i="2"/>
  <c r="H29" i="2" s="1"/>
  <c r="D53" i="2"/>
  <c r="H30" i="2" s="1"/>
  <c r="C53" i="2"/>
  <c r="H28" i="2" s="1"/>
  <c r="B53" i="2"/>
  <c r="H27" i="2" s="1"/>
  <c r="B40" i="1"/>
  <c r="H15" i="1"/>
  <c r="K15" i="1"/>
  <c r="K21" i="1"/>
  <c r="K23" i="1" s="1"/>
  <c r="E40" i="1"/>
  <c r="H17" i="1"/>
  <c r="K17" i="1"/>
  <c r="D40" i="1"/>
  <c r="H18" i="1"/>
  <c r="K18" i="1"/>
  <c r="C40" i="1"/>
  <c r="H16" i="1"/>
  <c r="K16" i="1"/>
  <c r="K19" i="1"/>
  <c r="K38" i="2" l="1"/>
  <c r="K29" i="2"/>
  <c r="K30" i="2"/>
  <c r="K28" i="2"/>
  <c r="K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Beyers</author>
  </authors>
  <commentList>
    <comment ref="H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Zie hieronder voor de aantallen 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 xr:uid="{7B51B9AD-3CA7-44D9-ACA0-A535C370ED26}">
      <text>
        <r>
          <rPr>
            <b/>
            <sz val="9"/>
            <color indexed="81"/>
            <rFont val="Tahoma"/>
            <family val="2"/>
          </rPr>
          <t>Beyers: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Beyers</author>
  </authors>
  <commentList>
    <comment ref="H29" authorId="0" shapeId="0" xr:uid="{B00FB805-B321-439F-BC17-3E1F97E173B6}">
      <text>
        <r>
          <rPr>
            <b/>
            <sz val="9"/>
            <color indexed="81"/>
            <rFont val="Tahoma"/>
            <family val="2"/>
          </rPr>
          <t>Zie hieronder voor de aantallen 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 xr:uid="{5C2DB04A-6386-4BA9-8EED-61E6627FB471}">
      <text>
        <r>
          <rPr>
            <b/>
            <sz val="9"/>
            <color indexed="81"/>
            <rFont val="Tahoma"/>
            <family val="2"/>
          </rPr>
          <t>Beyers: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<sst xmlns="http://schemas.openxmlformats.org/spreadsheetml/2006/main" count="195" uniqueCount="113">
  <si>
    <t>Ringmaten</t>
  </si>
  <si>
    <t>Afrekening ringenbestelling</t>
  </si>
  <si>
    <t>kleur</t>
  </si>
  <si>
    <t>Stamnummer:</t>
  </si>
  <si>
    <t>Totaal:</t>
  </si>
  <si>
    <t>Subtotaal:</t>
  </si>
  <si>
    <t>Verzending:</t>
  </si>
  <si>
    <t>Besteldata:</t>
  </si>
  <si>
    <r>
      <t xml:space="preserve">Koninklijke Vogelkundige Kring </t>
    </r>
    <r>
      <rPr>
        <b/>
        <i/>
        <sz val="14"/>
        <rFont val="Times New Roman"/>
        <family val="1"/>
      </rPr>
      <t>De Koperwiek - Wildert</t>
    </r>
  </si>
  <si>
    <r>
      <t xml:space="preserve">Ringendienst: </t>
    </r>
    <r>
      <rPr>
        <sz val="12"/>
        <rFont val="Times New Roman"/>
        <family val="1"/>
      </rPr>
      <t>Jan Konings, Kraaienberg 9, 2910 Essen-Horendonk</t>
    </r>
  </si>
  <si>
    <t xml:space="preserve">                     Individuele ringenbestelling te bezorgen aan bovenvermelde persoon.</t>
  </si>
  <si>
    <t>Inox</t>
  </si>
  <si>
    <t>Naam:</t>
  </si>
  <si>
    <t>Straat,nr</t>
  </si>
  <si>
    <t xml:space="preserve">Postnr,plaats: </t>
  </si>
  <si>
    <t>Telefoonnr.:</t>
  </si>
  <si>
    <t>x</t>
  </si>
  <si>
    <t>E mail :</t>
  </si>
  <si>
    <t xml:space="preserve">handtekening: </t>
  </si>
  <si>
    <t>Website: www.koperwiek.be</t>
  </si>
  <si>
    <t xml:space="preserve">   2.0</t>
  </si>
  <si>
    <t xml:space="preserve">   2.5</t>
  </si>
  <si>
    <t xml:space="preserve">   2.7</t>
  </si>
  <si>
    <t xml:space="preserve">   2.9</t>
  </si>
  <si>
    <t xml:space="preserve">   3.1</t>
  </si>
  <si>
    <t xml:space="preserve">   3.3</t>
  </si>
  <si>
    <t xml:space="preserve">   3.5</t>
  </si>
  <si>
    <t xml:space="preserve">   3.9</t>
  </si>
  <si>
    <t xml:space="preserve">   2.3</t>
  </si>
  <si>
    <t xml:space="preserve">   4.2</t>
  </si>
  <si>
    <t xml:space="preserve">   4.5</t>
  </si>
  <si>
    <t xml:space="preserve">   5.0</t>
  </si>
  <si>
    <t xml:space="preserve">   6.0</t>
  </si>
  <si>
    <t xml:space="preserve">   5.5</t>
  </si>
  <si>
    <t xml:space="preserve">   7.0</t>
  </si>
  <si>
    <t xml:space="preserve">   8.0</t>
  </si>
  <si>
    <t xml:space="preserve">   9.0</t>
  </si>
  <si>
    <t xml:space="preserve">  10.0</t>
  </si>
  <si>
    <t xml:space="preserve">  11.0</t>
  </si>
  <si>
    <t xml:space="preserve">  12.0</t>
  </si>
  <si>
    <t xml:space="preserve">  14.0</t>
  </si>
  <si>
    <t xml:space="preserve">  16.0</t>
  </si>
  <si>
    <t xml:space="preserve">  18.0</t>
  </si>
  <si>
    <t xml:space="preserve">  20.0</t>
  </si>
  <si>
    <t xml:space="preserve">  24.0</t>
  </si>
  <si>
    <t xml:space="preserve">  22.0</t>
  </si>
  <si>
    <t>aantal ringen</t>
  </si>
  <si>
    <t>kleur hard</t>
  </si>
  <si>
    <t>inox</t>
  </si>
  <si>
    <t>kunststof</t>
  </si>
  <si>
    <t>Gewoon gekleurd</t>
  </si>
  <si>
    <t>Kunststof</t>
  </si>
  <si>
    <t xml:space="preserve">Te bestellen stuks per diameter: 10, 15, 20, 25...                                                                </t>
  </si>
  <si>
    <t>Let  op! Vanaf 1 maart 2014 : kosten 4 €</t>
  </si>
  <si>
    <t xml:space="preserve">Ringen kunnen besteld worden op elke </t>
  </si>
  <si>
    <t>ledenvergadering - laatste bestelling 10 mei</t>
  </si>
  <si>
    <t>Vanaf 1 maart :</t>
  </si>
  <si>
    <t>+ €1,00</t>
  </si>
  <si>
    <t>+ € 4,00</t>
  </si>
  <si>
    <t>elke 1e dinsdag van de maand vanaf 20,00h.</t>
  </si>
  <si>
    <t xml:space="preserve">. . . . . . . . . . </t>
  </si>
  <si>
    <t xml:space="preserve">  28.0</t>
  </si>
  <si>
    <t>Hard gekleurd</t>
  </si>
  <si>
    <t>Ringen in donkere vakken niet beschikbaar !</t>
  </si>
  <si>
    <t xml:space="preserve">Afhaling: </t>
  </si>
  <si>
    <t>Op de maandelijkse algemene vergaderingen,</t>
  </si>
  <si>
    <r>
      <t xml:space="preserve">Betaling: </t>
    </r>
    <r>
      <rPr>
        <sz val="12"/>
        <rFont val="Times New Roman"/>
        <family val="1"/>
      </rPr>
      <t>Samen met de bestelling.</t>
    </r>
  </si>
  <si>
    <t>Bij betaling op rekening moet de storting binnen zijn</t>
  </si>
  <si>
    <t>vóór de bestelling ( rek.nr. 140-0536894-66)</t>
  </si>
  <si>
    <t>Tel. 03 667 57 09,   E-mail: j.konings@skynet.be</t>
  </si>
  <si>
    <r>
      <rPr>
        <b/>
        <sz val="12"/>
        <rFont val="Times New Roman"/>
        <family val="1"/>
      </rPr>
      <t>Let op:</t>
    </r>
    <r>
      <rPr>
        <sz val="12"/>
        <rFont val="Times New Roman"/>
        <family val="1"/>
      </rPr>
      <t xml:space="preserve"> Bestellingen worden niet aanvaard als het</t>
    </r>
  </si>
  <si>
    <t>lidgeld nog niet betaald is.</t>
  </si>
  <si>
    <r>
      <t>Levering:</t>
    </r>
    <r>
      <rPr>
        <sz val="12"/>
        <rFont val="Times New Roman"/>
        <family val="1"/>
      </rPr>
      <t xml:space="preserve"> na max. 10 weken</t>
    </r>
  </si>
  <si>
    <t xml:space="preserve">Eventueel lidgeld 2014 te betalen:  </t>
  </si>
  <si>
    <t>ledenvergadering -  laatste bestelling 10 mei</t>
  </si>
  <si>
    <t xml:space="preserve">                    </t>
  </si>
  <si>
    <t>Telefoonnr:</t>
  </si>
  <si>
    <t xml:space="preserve">E-mail: </t>
  </si>
  <si>
    <t xml:space="preserve">aantal </t>
  </si>
  <si>
    <t>2.0</t>
  </si>
  <si>
    <r>
      <t xml:space="preserve">Koninklijke Vogelkundige Kring </t>
    </r>
    <r>
      <rPr>
        <b/>
        <i/>
        <sz val="10"/>
        <rFont val="Arial"/>
        <family val="2"/>
      </rPr>
      <t>De Koperwiek - Wildert</t>
    </r>
  </si>
  <si>
    <r>
      <t xml:space="preserve">Besteldata: </t>
    </r>
    <r>
      <rPr>
        <sz val="10"/>
        <rFont val="Arial"/>
        <family val="2"/>
      </rPr>
      <t>Ringen kunnen besteld worden op  elke</t>
    </r>
  </si>
  <si>
    <r>
      <t>Levering:</t>
    </r>
    <r>
      <rPr>
        <sz val="10"/>
        <rFont val="Arial"/>
        <family val="2"/>
      </rPr>
      <t xml:space="preserve"> na max. 10 weken</t>
    </r>
  </si>
  <si>
    <t>Naam :</t>
  </si>
  <si>
    <t xml:space="preserve">Postnr + plaats: </t>
  </si>
  <si>
    <t>Straat + nr:</t>
  </si>
  <si>
    <t xml:space="preserve">          Niet voor europese vogels !</t>
  </si>
  <si>
    <t>Kweeknummer:</t>
  </si>
  <si>
    <t xml:space="preserve">Datum: </t>
  </si>
  <si>
    <t>Ned.</t>
  </si>
  <si>
    <t>Belg</t>
  </si>
  <si>
    <t>Jong lid</t>
  </si>
  <si>
    <t>max 18 jaar op 1 jan.</t>
  </si>
  <si>
    <t>Al betaald</t>
  </si>
  <si>
    <t xml:space="preserve">Lidgeld nog te betalen  </t>
  </si>
  <si>
    <r>
      <t xml:space="preserve">Nummering: </t>
    </r>
    <r>
      <rPr>
        <sz val="11"/>
        <rFont val="Arial"/>
        <family val="2"/>
      </rPr>
      <t>doorlopend</t>
    </r>
  </si>
  <si>
    <r>
      <t xml:space="preserve">                  </t>
    </r>
    <r>
      <rPr>
        <sz val="11"/>
        <rFont val="Arial"/>
        <family val="2"/>
      </rPr>
      <t>per diameter</t>
    </r>
  </si>
  <si>
    <t>Datum van verzending na 10 februari ?</t>
  </si>
  <si>
    <t>J</t>
  </si>
  <si>
    <t>N</t>
  </si>
  <si>
    <t>Ringen in donker gekleurde vakken niet beschikbaar !</t>
  </si>
  <si>
    <t>Gewenste nummering aankruisen !!</t>
  </si>
  <si>
    <r>
      <t xml:space="preserve">Ringendienst: </t>
    </r>
    <r>
      <rPr>
        <sz val="10"/>
        <rFont val="Arial"/>
        <family val="2"/>
      </rPr>
      <t>Nick Michielsen, Kijkuitstraat 116A, 2920 Kalmthout</t>
    </r>
  </si>
  <si>
    <t>Tel. +32 479 575 313,   E-mail: nick.michielsen28@gmail.com</t>
  </si>
  <si>
    <t>Rek. nr. : BE55 9730 7509 8444</t>
  </si>
  <si>
    <r>
      <rPr>
        <sz val="10"/>
        <rFont val="Arial"/>
        <family val="2"/>
      </rPr>
      <t>Te betalen op</t>
    </r>
    <r>
      <rPr>
        <b/>
        <sz val="10"/>
        <rFont val="Arial"/>
        <family val="2"/>
      </rPr>
      <t xml:space="preserve"> rek. nr. BE55 9730 7509 8444</t>
    </r>
  </si>
  <si>
    <t xml:space="preserve"> op naam van K.V.K. de Koperwiek</t>
  </si>
  <si>
    <r>
      <t xml:space="preserve"> </t>
    </r>
    <r>
      <rPr>
        <b/>
        <sz val="10"/>
        <rFont val="Arial"/>
        <family val="2"/>
      </rPr>
      <t>Let op !</t>
    </r>
    <r>
      <rPr>
        <sz val="10"/>
        <rFont val="Arial"/>
        <family val="2"/>
      </rPr>
      <t xml:space="preserve"> Uw bestelling wordt pas verwerkt indien de bestelling </t>
    </r>
  </si>
  <si>
    <r>
      <rPr>
        <b/>
        <sz val="10"/>
        <rFont val="Arial"/>
        <family val="2"/>
      </rPr>
      <t xml:space="preserve"> EN</t>
    </r>
    <r>
      <rPr>
        <sz val="10"/>
        <rFont val="Arial"/>
        <family val="2"/>
      </rPr>
      <t xml:space="preserve"> het lidgeld betaald zijn. </t>
    </r>
  </si>
  <si>
    <t>Laatste bestelling : 10 mei</t>
  </si>
  <si>
    <t xml:space="preserve"> (minimum bestelling = 10 stuks)</t>
  </si>
  <si>
    <t>Alle ringen te bestellen per veelvouden van 10 stuks</t>
  </si>
  <si>
    <t>Afhaling/bestelling elke 1e dinsdag van de maand op de vergadering.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</si>
</sst>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€&quot;\ #,##0.00;&quot;€&quot;\ \-#,##0.0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0.0"/>
    <numFmt numFmtId="166" formatCode="#,##0.00\ &quot;€&quot;"/>
    <numFmt numFmtId="167" formatCode="[$€-2]\ #,##0;[Red]\-[$€-2]\ #,##0"/>
    <numFmt numFmtId="168" formatCode="[$€-2]\ #,##0.00"/>
    <numFmt numFmtId="169" formatCode="#,##0.00_ ;\-#,##0.00\ "/>
  </numFmts>
  <fonts count="37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mbria"/>
      <family val="1"/>
    </font>
    <font>
      <b/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Times New Roman"/>
      <family val="1"/>
    </font>
    <font>
      <u/>
      <sz val="10"/>
      <color theme="10"/>
      <name val="Arial"/>
      <family val="2"/>
    </font>
    <font>
      <sz val="16"/>
      <color theme="0"/>
      <name val="Times New Roman"/>
      <family val="1"/>
    </font>
    <font>
      <b/>
      <i/>
      <sz val="12"/>
      <color rgb="FFFF0000"/>
      <name val="Times New Roman"/>
      <family val="1"/>
    </font>
    <font>
      <b/>
      <sz val="16"/>
      <name val="Times New Roman"/>
      <family val="1"/>
    </font>
    <font>
      <sz val="14"/>
      <color theme="0"/>
      <name val="Times New Roman"/>
      <family val="1"/>
    </font>
    <font>
      <b/>
      <sz val="12"/>
      <color theme="5" tint="-0.249977111117893"/>
      <name val="Arial"/>
      <family val="2"/>
    </font>
    <font>
      <b/>
      <sz val="10"/>
      <color theme="5"/>
      <name val="Arial"/>
      <family val="2"/>
    </font>
    <font>
      <b/>
      <sz val="8"/>
      <color theme="5"/>
      <name val="Times New Roman"/>
      <family val="1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2" tint="-9.9948118533890809E-2"/>
        <bgColor theme="0" tint="-0.49998474074526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theme="2" tint="-9.9948118533890809E-2"/>
      </patternFill>
    </fill>
    <fill>
      <patternFill patternType="solid">
        <fgColor theme="0"/>
        <bgColor theme="2" tint="-9.9948118533890809E-2"/>
      </patternFill>
    </fill>
    <fill>
      <patternFill patternType="solid">
        <fgColor theme="0"/>
        <bgColor theme="2" tint="-9.991760002441481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0.24994659260841701"/>
        <bgColor theme="0"/>
      </patternFill>
    </fill>
    <fill>
      <patternFill patternType="solid">
        <fgColor theme="2" tint="-0.24994659260841701"/>
        <bgColor theme="2" tint="-9.9917600024414813E-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13" fillId="0" borderId="0"/>
  </cellStyleXfs>
  <cellXfs count="28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5" fillId="0" borderId="2" xfId="0" applyFont="1" applyBorder="1"/>
    <xf numFmtId="1" fontId="2" fillId="0" borderId="1" xfId="0" applyNumberFormat="1" applyFont="1" applyBorder="1" applyAlignment="1" applyProtection="1">
      <alignment horizontal="center"/>
      <protection locked="0" hidden="1"/>
    </xf>
    <xf numFmtId="0" fontId="8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0" fillId="0" borderId="3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5" xfId="0" applyFont="1" applyBorder="1"/>
    <xf numFmtId="0" fontId="0" fillId="0" borderId="9" xfId="0" applyBorder="1"/>
    <xf numFmtId="0" fontId="4" fillId="0" borderId="3" xfId="0" applyFont="1" applyBorder="1"/>
    <xf numFmtId="0" fontId="4" fillId="0" borderId="9" xfId="0" applyFont="1" applyBorder="1"/>
    <xf numFmtId="0" fontId="2" fillId="0" borderId="10" xfId="0" applyFont="1" applyBorder="1"/>
    <xf numFmtId="0" fontId="7" fillId="0" borderId="11" xfId="0" applyFont="1" applyBorder="1" applyAlignment="1">
      <alignment horizontal="center"/>
    </xf>
    <xf numFmtId="1" fontId="2" fillId="0" borderId="2" xfId="0" applyNumberFormat="1" applyFont="1" applyBorder="1" applyAlignment="1" applyProtection="1">
      <alignment horizontal="center"/>
      <protection locked="0" hidden="1"/>
    </xf>
    <xf numFmtId="1" fontId="2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1" xfId="0" applyFont="1" applyBorder="1"/>
    <xf numFmtId="0" fontId="6" fillId="0" borderId="8" xfId="0" applyFont="1" applyBorder="1"/>
    <xf numFmtId="0" fontId="2" fillId="0" borderId="4" xfId="0" applyFont="1" applyBorder="1"/>
    <xf numFmtId="0" fontId="2" fillId="0" borderId="7" xfId="0" applyFont="1" applyBorder="1"/>
    <xf numFmtId="1" fontId="2" fillId="0" borderId="2" xfId="0" applyNumberFormat="1" applyFont="1" applyBorder="1"/>
    <xf numFmtId="0" fontId="2" fillId="0" borderId="12" xfId="0" applyFont="1" applyBorder="1"/>
    <xf numFmtId="0" fontId="2" fillId="0" borderId="1" xfId="2" applyFont="1" applyBorder="1"/>
    <xf numFmtId="0" fontId="2" fillId="0" borderId="1" xfId="2" quotePrefix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0" xfId="0" applyFont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4" xfId="0" applyFont="1" applyBorder="1"/>
    <xf numFmtId="0" fontId="2" fillId="0" borderId="5" xfId="0" applyFont="1" applyBorder="1"/>
    <xf numFmtId="0" fontId="2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2" fillId="0" borderId="9" xfId="0" quotePrefix="1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5" xfId="0" applyNumberFormat="1" applyFont="1" applyBorder="1"/>
    <xf numFmtId="164" fontId="2" fillId="0" borderId="11" xfId="0" applyNumberFormat="1" applyFont="1" applyBorder="1"/>
    <xf numFmtId="164" fontId="2" fillId="0" borderId="14" xfId="0" applyNumberFormat="1" applyFont="1" applyBorder="1" applyAlignment="1">
      <alignment horizontal="right"/>
    </xf>
    <xf numFmtId="7" fontId="7" fillId="0" borderId="1" xfId="0" applyNumberFormat="1" applyFont="1" applyBorder="1" applyAlignment="1">
      <alignment horizontal="center"/>
    </xf>
    <xf numFmtId="7" fontId="5" fillId="0" borderId="2" xfId="0" applyNumberFormat="1" applyFont="1" applyBorder="1" applyAlignment="1">
      <alignment horizontal="center"/>
    </xf>
    <xf numFmtId="7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1" fontId="5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8" fontId="2" fillId="0" borderId="9" xfId="0" quotePrefix="1" applyNumberFormat="1" applyFont="1" applyBorder="1" applyAlignment="1">
      <alignment horizontal="right"/>
    </xf>
    <xf numFmtId="1" fontId="2" fillId="0" borderId="1" xfId="0" applyNumberFormat="1" applyFont="1" applyBorder="1" applyProtection="1">
      <protection locked="0" hidden="1"/>
    </xf>
    <xf numFmtId="1" fontId="2" fillId="0" borderId="1" xfId="0" quotePrefix="1" applyNumberFormat="1" applyFont="1" applyBorder="1" applyProtection="1">
      <protection locked="0" hidden="1"/>
    </xf>
    <xf numFmtId="1" fontId="2" fillId="4" borderId="1" xfId="0" applyNumberFormat="1" applyFont="1" applyFill="1" applyBorder="1"/>
    <xf numFmtId="1" fontId="2" fillId="0" borderId="11" xfId="0" applyNumberFormat="1" applyFont="1" applyBorder="1" applyProtection="1">
      <protection locked="0" hidden="1"/>
    </xf>
    <xf numFmtId="0" fontId="6" fillId="0" borderId="7" xfId="0" applyFont="1" applyBorder="1"/>
    <xf numFmtId="0" fontId="6" fillId="0" borderId="3" xfId="0" applyFont="1" applyBorder="1"/>
    <xf numFmtId="0" fontId="6" fillId="0" borderId="9" xfId="0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10" fillId="0" borderId="16" xfId="0" applyNumberFormat="1" applyFont="1" applyBorder="1"/>
    <xf numFmtId="164" fontId="10" fillId="0" borderId="17" xfId="0" applyNumberFormat="1" applyFont="1" applyBorder="1"/>
    <xf numFmtId="0" fontId="6" fillId="0" borderId="10" xfId="0" applyFont="1" applyBorder="1"/>
    <xf numFmtId="14" fontId="6" fillId="0" borderId="0" xfId="0" applyNumberFormat="1" applyFont="1"/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18" fillId="0" borderId="0" xfId="0" applyFont="1" applyAlignment="1">
      <alignment horizontal="right"/>
    </xf>
    <xf numFmtId="1" fontId="18" fillId="5" borderId="1" xfId="0" applyNumberFormat="1" applyFont="1" applyFill="1" applyBorder="1" applyProtection="1">
      <protection locked="0" hidden="1"/>
    </xf>
    <xf numFmtId="1" fontId="18" fillId="6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18" fillId="6" borderId="1" xfId="0" applyNumberFormat="1" applyFont="1" applyFill="1" applyBorder="1" applyAlignment="1">
      <alignment horizontal="left"/>
    </xf>
    <xf numFmtId="1" fontId="18" fillId="5" borderId="2" xfId="0" applyNumberFormat="1" applyFont="1" applyFill="1" applyBorder="1" applyAlignment="1" applyProtection="1">
      <alignment horizontal="center"/>
      <protection locked="0" hidden="1"/>
    </xf>
    <xf numFmtId="0" fontId="20" fillId="0" borderId="0" xfId="0" applyFont="1"/>
    <xf numFmtId="1" fontId="18" fillId="5" borderId="1" xfId="0" quotePrefix="1" applyNumberFormat="1" applyFont="1" applyFill="1" applyBorder="1" applyProtection="1">
      <protection locked="0" hidden="1"/>
    </xf>
    <xf numFmtId="1" fontId="18" fillId="7" borderId="1" xfId="0" applyNumberFormat="1" applyFont="1" applyFill="1" applyBorder="1" applyAlignment="1" applyProtection="1">
      <alignment horizontal="center"/>
      <protection locked="0" hidden="1"/>
    </xf>
    <xf numFmtId="0" fontId="12" fillId="0" borderId="8" xfId="0" applyFont="1" applyBorder="1"/>
    <xf numFmtId="1" fontId="18" fillId="5" borderId="1" xfId="0" applyNumberFormat="1" applyFont="1" applyFill="1" applyBorder="1" applyAlignment="1" applyProtection="1">
      <alignment horizontal="center"/>
      <protection locked="0" hidden="1"/>
    </xf>
    <xf numFmtId="1" fontId="18" fillId="8" borderId="2" xfId="0" applyNumberFormat="1" applyFont="1" applyFill="1" applyBorder="1" applyAlignment="1" applyProtection="1">
      <alignment horizontal="center"/>
      <protection locked="0" hidden="1"/>
    </xf>
    <xf numFmtId="1" fontId="18" fillId="8" borderId="1" xfId="0" applyNumberFormat="1" applyFont="1" applyFill="1" applyBorder="1" applyAlignment="1" applyProtection="1">
      <alignment horizontal="center"/>
      <protection locked="0" hidden="1"/>
    </xf>
    <xf numFmtId="1" fontId="18" fillId="9" borderId="1" xfId="0" applyNumberFormat="1" applyFont="1" applyFill="1" applyBorder="1" applyAlignment="1">
      <alignment horizontal="center"/>
    </xf>
    <xf numFmtId="1" fontId="18" fillId="9" borderId="1" xfId="0" applyNumberFormat="1" applyFont="1" applyFill="1" applyBorder="1"/>
    <xf numFmtId="1" fontId="18" fillId="7" borderId="1" xfId="0" applyNumberFormat="1" applyFont="1" applyFill="1" applyBorder="1" applyProtection="1">
      <protection locked="0" hidden="1"/>
    </xf>
    <xf numFmtId="1" fontId="18" fillId="7" borderId="2" xfId="0" applyNumberFormat="1" applyFont="1" applyFill="1" applyBorder="1" applyAlignment="1" applyProtection="1">
      <alignment horizontal="center"/>
      <protection locked="0" hidden="1"/>
    </xf>
    <xf numFmtId="0" fontId="19" fillId="0" borderId="3" xfId="0" applyFont="1" applyBorder="1"/>
    <xf numFmtId="0" fontId="19" fillId="0" borderId="15" xfId="0" applyFont="1" applyBorder="1"/>
    <xf numFmtId="0" fontId="12" fillId="0" borderId="2" xfId="0" applyFont="1" applyBorder="1"/>
    <xf numFmtId="0" fontId="12" fillId="0" borderId="1" xfId="0" applyFont="1" applyBorder="1"/>
    <xf numFmtId="0" fontId="12" fillId="0" borderId="14" xfId="0" applyFont="1" applyBorder="1"/>
    <xf numFmtId="1" fontId="18" fillId="10" borderId="1" xfId="0" applyNumberFormat="1" applyFont="1" applyFill="1" applyBorder="1" applyAlignment="1" applyProtection="1">
      <alignment horizontal="center"/>
      <protection locked="0" hidden="1"/>
    </xf>
    <xf numFmtId="0" fontId="12" fillId="5" borderId="1" xfId="0" applyFont="1" applyFill="1" applyBorder="1" applyProtection="1">
      <protection locked="0" hidden="1"/>
    </xf>
    <xf numFmtId="0" fontId="12" fillId="9" borderId="1" xfId="0" applyFont="1" applyFill="1" applyBorder="1"/>
    <xf numFmtId="0" fontId="12" fillId="0" borderId="12" xfId="0" applyFont="1" applyBorder="1"/>
    <xf numFmtId="0" fontId="12" fillId="0" borderId="3" xfId="0" applyFont="1" applyBorder="1"/>
    <xf numFmtId="0" fontId="11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22" fillId="0" borderId="1" xfId="2" applyFont="1" applyBorder="1" applyAlignment="1">
      <alignment horizontal="center"/>
    </xf>
    <xf numFmtId="165" fontId="22" fillId="0" borderId="1" xfId="2" applyNumberFormat="1" applyFont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65" fontId="22" fillId="0" borderId="18" xfId="0" applyNumberFormat="1" applyFont="1" applyBorder="1" applyAlignment="1">
      <alignment horizontal="center"/>
    </xf>
    <xf numFmtId="0" fontId="22" fillId="0" borderId="1" xfId="2" quotePrefix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" fontId="22" fillId="0" borderId="5" xfId="0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164" fontId="22" fillId="0" borderId="9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164" fontId="22" fillId="0" borderId="15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164" fontId="22" fillId="0" borderId="12" xfId="0" applyNumberFormat="1" applyFont="1" applyBorder="1" applyAlignment="1">
      <alignment horizontal="center"/>
    </xf>
    <xf numFmtId="1" fontId="22" fillId="0" borderId="2" xfId="0" applyNumberFormat="1" applyFont="1" applyBorder="1"/>
    <xf numFmtId="0" fontId="22" fillId="0" borderId="4" xfId="0" applyFont="1" applyBorder="1"/>
    <xf numFmtId="0" fontId="22" fillId="0" borderId="7" xfId="0" applyFont="1" applyBorder="1"/>
    <xf numFmtId="0" fontId="22" fillId="0" borderId="5" xfId="0" applyFont="1" applyBorder="1"/>
    <xf numFmtId="0" fontId="22" fillId="0" borderId="3" xfId="0" applyFont="1" applyBorder="1"/>
    <xf numFmtId="0" fontId="22" fillId="0" borderId="9" xfId="0" quotePrefix="1" applyFont="1" applyBorder="1" applyAlignment="1">
      <alignment horizontal="center"/>
    </xf>
    <xf numFmtId="0" fontId="22" fillId="0" borderId="15" xfId="0" quotePrefix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2" fillId="0" borderId="10" xfId="0" applyFont="1" applyBorder="1"/>
    <xf numFmtId="0" fontId="23" fillId="0" borderId="2" xfId="0" applyFont="1" applyBorder="1"/>
    <xf numFmtId="0" fontId="5" fillId="5" borderId="0" xfId="0" applyFont="1" applyFill="1"/>
    <xf numFmtId="1" fontId="18" fillId="10" borderId="1" xfId="0" applyNumberFormat="1" applyFont="1" applyFill="1" applyBorder="1" applyProtection="1">
      <protection locked="0" hidden="1"/>
    </xf>
    <xf numFmtId="1" fontId="18" fillId="10" borderId="2" xfId="0" applyNumberFormat="1" applyFont="1" applyFill="1" applyBorder="1" applyAlignment="1" applyProtection="1">
      <alignment horizontal="center"/>
      <protection locked="0" hidden="1"/>
    </xf>
    <xf numFmtId="0" fontId="18" fillId="10" borderId="1" xfId="0" applyFont="1" applyFill="1" applyBorder="1" applyProtection="1">
      <protection locked="0" hidden="1"/>
    </xf>
    <xf numFmtId="1" fontId="22" fillId="0" borderId="6" xfId="0" applyNumberFormat="1" applyFont="1" applyBorder="1"/>
    <xf numFmtId="164" fontId="22" fillId="0" borderId="8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2" xfId="0" applyFont="1" applyBorder="1" applyAlignment="1">
      <alignment horizontal="left"/>
    </xf>
    <xf numFmtId="1" fontId="18" fillId="11" borderId="1" xfId="0" applyNumberFormat="1" applyFont="1" applyFill="1" applyBorder="1" applyAlignment="1">
      <alignment horizontal="center"/>
    </xf>
    <xf numFmtId="1" fontId="18" fillId="7" borderId="1" xfId="0" quotePrefix="1" applyNumberFormat="1" applyFont="1" applyFill="1" applyBorder="1" applyProtection="1">
      <protection locked="0" hidden="1"/>
    </xf>
    <xf numFmtId="0" fontId="23" fillId="0" borderId="19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23" fillId="0" borderId="6" xfId="0" applyFont="1" applyBorder="1"/>
    <xf numFmtId="0" fontId="10" fillId="0" borderId="12" xfId="0" applyFont="1" applyBorder="1"/>
    <xf numFmtId="0" fontId="6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1" fontId="18" fillId="0" borderId="2" xfId="0" applyNumberFormat="1" applyFont="1" applyBorder="1" applyAlignment="1" applyProtection="1">
      <alignment horizontal="center"/>
      <protection locked="0" hidden="1"/>
    </xf>
    <xf numFmtId="1" fontId="18" fillId="0" borderId="1" xfId="0" applyNumberFormat="1" applyFont="1" applyBorder="1" applyAlignment="1" applyProtection="1">
      <alignment horizontal="center"/>
      <protection locked="0" hidden="1"/>
    </xf>
    <xf numFmtId="1" fontId="18" fillId="0" borderId="1" xfId="0" applyNumberFormat="1" applyFont="1" applyBorder="1" applyProtection="1">
      <protection locked="0" hidden="1"/>
    </xf>
    <xf numFmtId="0" fontId="12" fillId="0" borderId="1" xfId="0" applyFont="1" applyBorder="1" applyProtection="1">
      <protection locked="0" hidden="1"/>
    </xf>
    <xf numFmtId="1" fontId="18" fillId="1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166" fontId="12" fillId="0" borderId="1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67" fontId="22" fillId="0" borderId="0" xfId="0" applyNumberFormat="1" applyFont="1" applyAlignment="1">
      <alignment horizontal="center"/>
    </xf>
    <xf numFmtId="0" fontId="0" fillId="0" borderId="16" xfId="0" applyBorder="1" applyAlignment="1">
      <alignment vertical="center"/>
    </xf>
    <xf numFmtId="1" fontId="2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1" fontId="8" fillId="0" borderId="0" xfId="0" applyNumberFormat="1" applyFont="1"/>
    <xf numFmtId="1" fontId="5" fillId="0" borderId="0" xfId="0" applyNumberFormat="1" applyFont="1"/>
    <xf numFmtId="168" fontId="22" fillId="0" borderId="15" xfId="0" applyNumberFormat="1" applyFont="1" applyBorder="1"/>
    <xf numFmtId="168" fontId="22" fillId="0" borderId="8" xfId="0" applyNumberFormat="1" applyFont="1" applyBorder="1"/>
    <xf numFmtId="168" fontId="22" fillId="0" borderId="9" xfId="0" quotePrefix="1" applyNumberFormat="1" applyFont="1" applyBorder="1" applyAlignment="1">
      <alignment horizontal="right"/>
    </xf>
    <xf numFmtId="168" fontId="22" fillId="0" borderId="18" xfId="0" applyNumberFormat="1" applyFont="1" applyBorder="1"/>
    <xf numFmtId="168" fontId="22" fillId="0" borderId="23" xfId="0" applyNumberFormat="1" applyFont="1" applyBorder="1"/>
    <xf numFmtId="0" fontId="1" fillId="0" borderId="11" xfId="0" applyFont="1" applyBorder="1"/>
    <xf numFmtId="168" fontId="23" fillId="0" borderId="14" xfId="0" applyNumberFormat="1" applyFont="1" applyBorder="1" applyAlignment="1">
      <alignment horizontal="right"/>
    </xf>
    <xf numFmtId="164" fontId="33" fillId="0" borderId="2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164" fontId="22" fillId="0" borderId="15" xfId="0" applyNumberFormat="1" applyFont="1" applyBorder="1"/>
    <xf numFmtId="0" fontId="1" fillId="0" borderId="2" xfId="0" applyFont="1" applyBorder="1"/>
    <xf numFmtId="0" fontId="22" fillId="13" borderId="13" xfId="0" applyFont="1" applyFill="1" applyBorder="1" applyProtection="1">
      <protection locked="0" hidden="1"/>
    </xf>
    <xf numFmtId="0" fontId="12" fillId="13" borderId="13" xfId="0" applyFont="1" applyFill="1" applyBorder="1" applyProtection="1">
      <protection locked="0" hidden="1"/>
    </xf>
    <xf numFmtId="0" fontId="2" fillId="13" borderId="13" xfId="0" applyFont="1" applyFill="1" applyBorder="1" applyAlignment="1" applyProtection="1">
      <alignment horizontal="center"/>
      <protection locked="0" hidden="1"/>
    </xf>
    <xf numFmtId="0" fontId="34" fillId="0" borderId="0" xfId="0" applyFont="1"/>
    <xf numFmtId="0" fontId="35" fillId="0" borderId="0" xfId="0" applyFont="1"/>
    <xf numFmtId="0" fontId="23" fillId="0" borderId="5" xfId="0" applyFont="1" applyBorder="1"/>
    <xf numFmtId="0" fontId="27" fillId="0" borderId="9" xfId="0" applyFont="1" applyBorder="1"/>
    <xf numFmtId="0" fontId="5" fillId="0" borderId="19" xfId="0" applyFont="1" applyBorder="1"/>
    <xf numFmtId="0" fontId="0" fillId="0" borderId="24" xfId="0" applyBorder="1"/>
    <xf numFmtId="0" fontId="0" fillId="0" borderId="25" xfId="0" applyBorder="1"/>
    <xf numFmtId="44" fontId="16" fillId="0" borderId="27" xfId="0" applyNumberFormat="1" applyFont="1" applyBorder="1" applyAlignment="1">
      <alignment horizontal="left"/>
    </xf>
    <xf numFmtId="0" fontId="12" fillId="0" borderId="27" xfId="0" applyFont="1" applyBorder="1" applyAlignment="1">
      <alignment vertical="top"/>
    </xf>
    <xf numFmtId="0" fontId="12" fillId="0" borderId="27" xfId="0" applyFont="1" applyBorder="1"/>
    <xf numFmtId="0" fontId="12" fillId="14" borderId="27" xfId="0" applyFont="1" applyFill="1" applyBorder="1"/>
    <xf numFmtId="0" fontId="0" fillId="0" borderId="28" xfId="0" applyBorder="1"/>
    <xf numFmtId="0" fontId="0" fillId="0" borderId="29" xfId="0" applyBorder="1"/>
    <xf numFmtId="0" fontId="16" fillId="0" borderId="10" xfId="0" applyFont="1" applyBorder="1" applyAlignment="1">
      <alignment horizontal="left"/>
    </xf>
    <xf numFmtId="169" fontId="11" fillId="0" borderId="0" xfId="0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2" fillId="14" borderId="0" xfId="0" applyFont="1" applyFill="1"/>
    <xf numFmtId="0" fontId="0" fillId="14" borderId="0" xfId="0" applyFill="1"/>
    <xf numFmtId="0" fontId="16" fillId="0" borderId="26" xfId="0" applyFont="1" applyBorder="1"/>
    <xf numFmtId="0" fontId="12" fillId="0" borderId="20" xfId="0" applyFont="1" applyBorder="1"/>
    <xf numFmtId="0" fontId="12" fillId="5" borderId="30" xfId="0" applyFont="1" applyFill="1" applyBorder="1" applyAlignment="1">
      <alignment vertical="center"/>
    </xf>
    <xf numFmtId="0" fontId="12" fillId="14" borderId="20" xfId="0" applyFont="1" applyFill="1" applyBorder="1"/>
    <xf numFmtId="0" fontId="36" fillId="0" borderId="6" xfId="0" applyFont="1" applyBorder="1"/>
    <xf numFmtId="0" fontId="36" fillId="0" borderId="7" xfId="0" applyFont="1" applyBorder="1"/>
    <xf numFmtId="0" fontId="5" fillId="0" borderId="3" xfId="0" applyFont="1" applyBorder="1"/>
    <xf numFmtId="0" fontId="12" fillId="0" borderId="3" xfId="0" applyFont="1" applyBorder="1"/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0" fillId="0" borderId="2" xfId="0" applyFont="1" applyBorder="1"/>
    <xf numFmtId="0" fontId="8" fillId="0" borderId="3" xfId="0" applyFont="1" applyBorder="1"/>
    <xf numFmtId="0" fontId="8" fillId="0" borderId="15" xfId="0" applyFont="1" applyBorder="1"/>
    <xf numFmtId="0" fontId="4" fillId="0" borderId="0" xfId="0" applyFont="1" applyAlignment="1" applyProtection="1">
      <alignment horizontal="left"/>
      <protection locked="0" hidden="1"/>
    </xf>
    <xf numFmtId="0" fontId="11" fillId="0" borderId="0" xfId="0" applyFont="1" applyProtection="1">
      <protection locked="0" hidden="1"/>
    </xf>
    <xf numFmtId="0" fontId="2" fillId="0" borderId="0" xfId="0" applyFont="1"/>
    <xf numFmtId="0" fontId="5" fillId="0" borderId="1" xfId="0" applyFont="1" applyBorder="1" applyAlignment="1">
      <alignment horizontal="right"/>
    </xf>
    <xf numFmtId="0" fontId="4" fillId="0" borderId="0" xfId="0" applyFont="1" applyProtection="1">
      <protection locked="0" hidden="1"/>
    </xf>
    <xf numFmtId="0" fontId="2" fillId="0" borderId="10" xfId="0" applyFont="1" applyBorder="1" applyAlignment="1">
      <alignment horizontal="left" vertical="justify" wrapText="1"/>
    </xf>
    <xf numFmtId="0" fontId="2" fillId="0" borderId="0" xfId="0" applyFont="1" applyAlignment="1">
      <alignment horizontal="left" vertical="justify" wrapText="1"/>
    </xf>
    <xf numFmtId="0" fontId="2" fillId="0" borderId="12" xfId="0" applyFont="1" applyBorder="1" applyAlignment="1">
      <alignment horizontal="left" vertical="justify" wrapText="1"/>
    </xf>
    <xf numFmtId="0" fontId="4" fillId="0" borderId="0" xfId="0" applyFont="1"/>
    <xf numFmtId="0" fontId="2" fillId="0" borderId="6" xfId="0" applyFont="1" applyBorder="1" applyAlignment="1">
      <alignment horizontal="left" vertical="justify" wrapText="1"/>
    </xf>
    <xf numFmtId="0" fontId="2" fillId="0" borderId="7" xfId="0" applyFont="1" applyBorder="1" applyAlignment="1">
      <alignment horizontal="left" vertical="justify" wrapText="1"/>
    </xf>
    <xf numFmtId="0" fontId="2" fillId="0" borderId="8" xfId="0" applyFont="1" applyBorder="1" applyAlignment="1">
      <alignment horizontal="left" vertical="justify" wrapText="1"/>
    </xf>
    <xf numFmtId="0" fontId="4" fillId="0" borderId="0" xfId="0" quotePrefix="1" applyFont="1" applyProtection="1">
      <protection locked="0" hidden="1"/>
    </xf>
    <xf numFmtId="0" fontId="2" fillId="0" borderId="0" xfId="0" applyFont="1" applyProtection="1">
      <protection locked="0" hidden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0" xfId="2" applyFont="1"/>
    <xf numFmtId="0" fontId="12" fillId="0" borderId="3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0" xfId="2" applyFont="1"/>
    <xf numFmtId="0" fontId="12" fillId="0" borderId="0" xfId="0" applyFont="1"/>
    <xf numFmtId="0" fontId="28" fillId="0" borderId="5" xfId="1" applyBorder="1" applyAlignment="1" applyProtection="1">
      <alignment vertical="center"/>
      <protection locked="0" hidden="1"/>
    </xf>
    <xf numFmtId="0" fontId="0" fillId="0" borderId="3" xfId="0" applyBorder="1" applyAlignment="1" applyProtection="1">
      <alignment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Alignment="1" applyProtection="1">
      <alignment vertical="center"/>
      <protection locked="0" hidden="1"/>
    </xf>
    <xf numFmtId="0" fontId="0" fillId="0" borderId="7" xfId="0" applyBorder="1" applyAlignment="1" applyProtection="1">
      <alignment vertical="center"/>
      <protection locked="0" hidden="1"/>
    </xf>
    <xf numFmtId="0" fontId="0" fillId="0" borderId="8" xfId="0" applyBorder="1" applyAlignment="1" applyProtection="1">
      <alignment vertical="center"/>
      <protection locked="0" hidden="1"/>
    </xf>
    <xf numFmtId="0" fontId="23" fillId="0" borderId="14" xfId="0" applyFont="1" applyBorder="1" applyAlignment="1">
      <alignment vertical="center"/>
    </xf>
    <xf numFmtId="0" fontId="0" fillId="0" borderId="11" xfId="0" applyBorder="1" applyAlignment="1">
      <alignment vertical="center"/>
    </xf>
    <xf numFmtId="49" fontId="24" fillId="0" borderId="5" xfId="0" applyNumberFormat="1" applyFont="1" applyBorder="1" applyAlignment="1" applyProtection="1">
      <alignment vertical="center"/>
      <protection locked="0" hidden="1"/>
    </xf>
    <xf numFmtId="0" fontId="23" fillId="0" borderId="14" xfId="0" applyFont="1" applyBorder="1" applyAlignment="1">
      <alignment horizontal="left" vertical="center"/>
    </xf>
    <xf numFmtId="0" fontId="24" fillId="0" borderId="5" xfId="0" applyFont="1" applyBorder="1" applyAlignment="1" applyProtection="1">
      <alignment vertical="center"/>
      <protection locked="0" hidden="1"/>
    </xf>
    <xf numFmtId="0" fontId="1" fillId="0" borderId="2" xfId="0" applyFont="1" applyBorder="1"/>
    <xf numFmtId="0" fontId="0" fillId="0" borderId="4" xfId="0" applyBorder="1"/>
    <xf numFmtId="0" fontId="6" fillId="0" borderId="0" xfId="0" applyFont="1"/>
    <xf numFmtId="0" fontId="0" fillId="0" borderId="0" xfId="0"/>
    <xf numFmtId="0" fontId="0" fillId="0" borderId="7" xfId="0" applyBorder="1"/>
    <xf numFmtId="0" fontId="16" fillId="0" borderId="0" xfId="0" applyFont="1"/>
    <xf numFmtId="0" fontId="14" fillId="0" borderId="0" xfId="0" applyFont="1"/>
    <xf numFmtId="0" fontId="21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23" fillId="0" borderId="0" xfId="0" applyFont="1"/>
    <xf numFmtId="14" fontId="24" fillId="0" borderId="5" xfId="0" applyNumberFormat="1" applyFont="1" applyBorder="1" applyAlignment="1" applyProtection="1">
      <alignment vertical="center"/>
      <protection locked="0" hidden="1"/>
    </xf>
    <xf numFmtId="0" fontId="24" fillId="0" borderId="3" xfId="0" applyFont="1" applyBorder="1" applyAlignment="1" applyProtection="1">
      <alignment vertical="center"/>
      <protection locked="0" hidden="1"/>
    </xf>
    <xf numFmtId="0" fontId="24" fillId="0" borderId="12" xfId="0" applyFont="1" applyBorder="1" applyAlignment="1" applyProtection="1">
      <alignment vertical="center"/>
      <protection locked="0" hidden="1"/>
    </xf>
    <xf numFmtId="0" fontId="24" fillId="0" borderId="6" xfId="0" applyFont="1" applyBorder="1" applyAlignment="1" applyProtection="1">
      <alignment vertical="center"/>
      <protection locked="0" hidden="1"/>
    </xf>
    <xf numFmtId="0" fontId="24" fillId="0" borderId="7" xfId="0" applyFont="1" applyBorder="1" applyAlignment="1" applyProtection="1">
      <alignment vertical="center"/>
      <protection locked="0" hidden="1"/>
    </xf>
    <xf numFmtId="0" fontId="24" fillId="0" borderId="8" xfId="0" applyFont="1" applyBorder="1" applyAlignment="1" applyProtection="1">
      <alignment vertical="center"/>
      <protection locked="0" hidden="1"/>
    </xf>
    <xf numFmtId="0" fontId="24" fillId="0" borderId="5" xfId="0" quotePrefix="1" applyFont="1" applyBorder="1" applyAlignment="1" applyProtection="1">
      <alignment vertical="center"/>
      <protection locked="0" hidden="1"/>
    </xf>
    <xf numFmtId="0" fontId="24" fillId="0" borderId="5" xfId="0" applyFont="1" applyBorder="1" applyAlignment="1" applyProtection="1">
      <alignment horizontal="left" vertical="center"/>
      <protection locked="0" hidden="1"/>
    </xf>
    <xf numFmtId="1" fontId="18" fillId="15" borderId="1" xfId="0" applyNumberFormat="1" applyFont="1" applyFill="1" applyBorder="1" applyProtection="1">
      <protection locked="0" hidden="1"/>
    </xf>
    <xf numFmtId="1" fontId="18" fillId="15" borderId="2" xfId="0" applyNumberFormat="1" applyFont="1" applyFill="1" applyBorder="1" applyAlignment="1" applyProtection="1">
      <alignment horizontal="center"/>
      <protection locked="0" hidden="1"/>
    </xf>
  </cellXfs>
  <cellStyles count="3">
    <cellStyle name="Hyperlink" xfId="1" builtinId="8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266700</xdr:rowOff>
    </xdr:to>
    <xdr:pic>
      <xdr:nvPicPr>
        <xdr:cNvPr id="1073" name="Picture 2" descr="LOGO_koperwiek">
          <a:extLst>
            <a:ext uri="{FF2B5EF4-FFF2-40B4-BE49-F238E27FC236}">
              <a16:creationId xmlns:a16="http://schemas.microsoft.com/office/drawing/2014/main" id="{F2A4A40C-B837-4677-92CF-372FB406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337930</xdr:colOff>
      <xdr:row>5</xdr:row>
      <xdr:rowOff>38100</xdr:rowOff>
    </xdr:to>
    <xdr:pic>
      <xdr:nvPicPr>
        <xdr:cNvPr id="2107" name="Picture 2" descr="LOGO_koperwiek">
          <a:extLst>
            <a:ext uri="{FF2B5EF4-FFF2-40B4-BE49-F238E27FC236}">
              <a16:creationId xmlns:a16="http://schemas.microsoft.com/office/drawing/2014/main" id="{DDC6CF98-2D11-45D5-ACDC-6AD167FD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252205</xdr:colOff>
      <xdr:row>4</xdr:row>
      <xdr:rowOff>28575</xdr:rowOff>
    </xdr:to>
    <xdr:pic>
      <xdr:nvPicPr>
        <xdr:cNvPr id="2" name="Picture 2" descr="LOGO_koperwiek">
          <a:extLst>
            <a:ext uri="{FF2B5EF4-FFF2-40B4-BE49-F238E27FC236}">
              <a16:creationId xmlns:a16="http://schemas.microsoft.com/office/drawing/2014/main" id="{31625FD3-87A2-4770-89C9-D8433DC4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61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opLeftCell="A11" zoomScale="115" zoomScaleNormal="115" workbookViewId="0">
      <selection activeCell="A20" sqref="A20:IV20"/>
    </sheetView>
  </sheetViews>
  <sheetFormatPr defaultColWidth="9.140625" defaultRowHeight="12.75" x14ac:dyDescent="0.2"/>
  <cols>
    <col min="1" max="1" width="8.28515625" style="2" customWidth="1"/>
    <col min="2" max="2" width="7.7109375" style="2" customWidth="1"/>
    <col min="3" max="3" width="7.85546875" style="2" customWidth="1"/>
    <col min="4" max="4" width="7.42578125" style="2" customWidth="1"/>
    <col min="5" max="5" width="11.140625" style="2" customWidth="1"/>
    <col min="6" max="6" width="3" style="2" customWidth="1"/>
    <col min="7" max="7" width="14" style="2" customWidth="1"/>
    <col min="8" max="8" width="9.85546875" style="2" customWidth="1"/>
    <col min="9" max="9" width="1.85546875" style="2" customWidth="1"/>
    <col min="10" max="10" width="11.28515625" style="2" customWidth="1"/>
    <col min="11" max="11" width="11.7109375" style="2" customWidth="1"/>
    <col min="12" max="16384" width="9.140625" style="2"/>
  </cols>
  <sheetData>
    <row r="1" spans="1:11" s="1" customFormat="1" ht="19.5" x14ac:dyDescent="0.35">
      <c r="A1" s="229"/>
      <c r="B1" s="229"/>
      <c r="C1" s="229" t="s">
        <v>8</v>
      </c>
      <c r="D1" s="229"/>
      <c r="E1" s="229"/>
      <c r="F1" s="229"/>
      <c r="G1" s="229"/>
      <c r="H1" s="229"/>
      <c r="I1" s="229"/>
      <c r="J1" s="229"/>
      <c r="K1" s="229"/>
    </row>
    <row r="2" spans="1:11" s="1" customFormat="1" ht="15.75" x14ac:dyDescent="0.25">
      <c r="A2" s="229"/>
      <c r="B2" s="229"/>
      <c r="C2" s="235" t="s">
        <v>9</v>
      </c>
      <c r="D2" s="235"/>
      <c r="E2" s="235"/>
      <c r="F2" s="235"/>
      <c r="G2" s="235"/>
      <c r="H2" s="235"/>
      <c r="I2" s="235"/>
      <c r="J2" s="235"/>
      <c r="K2" s="235"/>
    </row>
    <row r="3" spans="1:11" s="1" customFormat="1" ht="15.75" x14ac:dyDescent="0.25">
      <c r="A3" s="229"/>
      <c r="B3" s="229"/>
      <c r="C3" s="229" t="s">
        <v>69</v>
      </c>
      <c r="D3" s="229"/>
      <c r="E3" s="229"/>
      <c r="F3" s="229"/>
      <c r="G3" s="229"/>
      <c r="H3" s="229"/>
      <c r="I3" s="2"/>
    </row>
    <row r="4" spans="1:11" s="1" customFormat="1" ht="15.75" x14ac:dyDescent="0.25">
      <c r="A4" s="229"/>
      <c r="B4" s="229"/>
      <c r="C4" s="247" t="s">
        <v>19</v>
      </c>
      <c r="D4" s="247"/>
      <c r="E4" s="247"/>
    </row>
    <row r="5" spans="1:11" s="1" customFormat="1" ht="22.5" customHeight="1" x14ac:dyDescent="0.25">
      <c r="A5" s="235" t="s">
        <v>10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1" s="3" customFormat="1" ht="20.25" x14ac:dyDescent="0.3">
      <c r="A6" s="1" t="s">
        <v>12</v>
      </c>
      <c r="B6" s="240"/>
      <c r="C6" s="231"/>
      <c r="D6" s="231"/>
      <c r="E6" s="231"/>
      <c r="F6" s="38"/>
      <c r="G6" s="40" t="s">
        <v>3</v>
      </c>
      <c r="H6" s="227"/>
      <c r="I6" s="228"/>
      <c r="J6" s="228"/>
    </row>
    <row r="7" spans="1:11" s="4" customFormat="1" ht="11.25" x14ac:dyDescent="0.2"/>
    <row r="8" spans="1:11" s="10" customFormat="1" ht="18.75" x14ac:dyDescent="0.3">
      <c r="A8" s="1" t="s">
        <v>13</v>
      </c>
      <c r="B8" s="231"/>
      <c r="C8" s="231"/>
      <c r="D8" s="231"/>
      <c r="E8" s="231"/>
      <c r="F8" s="14"/>
      <c r="G8" s="40" t="s">
        <v>14</v>
      </c>
      <c r="H8" s="231"/>
      <c r="I8" s="231"/>
      <c r="J8" s="231"/>
      <c r="K8" s="231"/>
    </row>
    <row r="9" spans="1:11" ht="13.5" thickBot="1" x14ac:dyDescent="0.25"/>
    <row r="10" spans="1:11" s="4" customFormat="1" ht="26.25" thickBot="1" x14ac:dyDescent="0.3">
      <c r="A10" s="221" t="s">
        <v>0</v>
      </c>
      <c r="B10" s="244" t="s">
        <v>46</v>
      </c>
      <c r="C10" s="245"/>
      <c r="D10" s="246"/>
      <c r="E10" s="41">
        <v>2014</v>
      </c>
      <c r="F10" s="5"/>
      <c r="G10" s="1" t="s">
        <v>15</v>
      </c>
      <c r="H10" s="239"/>
      <c r="I10" s="231"/>
      <c r="J10" s="231"/>
      <c r="K10" s="231"/>
    </row>
    <row r="11" spans="1:11" s="4" customFormat="1" ht="11.25" customHeight="1" x14ac:dyDescent="0.2">
      <c r="A11" s="222"/>
      <c r="B11" s="26" t="s">
        <v>2</v>
      </c>
      <c r="C11" s="26" t="s">
        <v>47</v>
      </c>
      <c r="D11" s="42" t="s">
        <v>48</v>
      </c>
      <c r="E11" s="29" t="s">
        <v>49</v>
      </c>
      <c r="G11" s="229" t="s">
        <v>17</v>
      </c>
      <c r="H11" s="231"/>
      <c r="I11" s="231"/>
      <c r="J11" s="231"/>
      <c r="K11" s="231"/>
    </row>
    <row r="12" spans="1:11" s="4" customFormat="1" x14ac:dyDescent="0.2">
      <c r="A12" s="223"/>
      <c r="B12" s="56">
        <v>0.31</v>
      </c>
      <c r="C12" s="57">
        <v>0.46</v>
      </c>
      <c r="D12" s="57">
        <v>1.75</v>
      </c>
      <c r="E12" s="58">
        <v>0.27</v>
      </c>
      <c r="G12" s="229"/>
      <c r="H12" s="231"/>
      <c r="I12" s="231"/>
      <c r="J12" s="231"/>
      <c r="K12" s="231"/>
    </row>
    <row r="13" spans="1:11" s="3" customFormat="1" ht="20.100000000000001" customHeight="1" x14ac:dyDescent="0.3">
      <c r="A13" s="36" t="s">
        <v>20</v>
      </c>
      <c r="B13" s="67"/>
      <c r="C13" s="61"/>
      <c r="D13" s="62"/>
      <c r="E13" s="70"/>
    </row>
    <row r="14" spans="1:11" s="3" customFormat="1" ht="20.100000000000001" customHeight="1" x14ac:dyDescent="0.3">
      <c r="A14" s="36" t="s">
        <v>28</v>
      </c>
      <c r="B14" s="67"/>
      <c r="C14" s="63"/>
      <c r="D14" s="64"/>
      <c r="E14" s="67"/>
      <c r="G14" s="224" t="s">
        <v>1</v>
      </c>
      <c r="H14" s="225"/>
      <c r="I14" s="225"/>
      <c r="J14" s="225"/>
      <c r="K14" s="226"/>
    </row>
    <row r="15" spans="1:11" s="3" customFormat="1" ht="20.100000000000001" customHeight="1" x14ac:dyDescent="0.3">
      <c r="A15" s="36" t="s">
        <v>21</v>
      </c>
      <c r="B15" s="67"/>
      <c r="C15" s="63"/>
      <c r="D15" s="62"/>
      <c r="E15" s="67"/>
      <c r="G15" s="8" t="s">
        <v>50</v>
      </c>
      <c r="H15" s="15">
        <f>$B$40</f>
        <v>0</v>
      </c>
      <c r="I15" s="12" t="s">
        <v>16</v>
      </c>
      <c r="J15" s="50">
        <v>0.31</v>
      </c>
      <c r="K15" s="53">
        <f>H15*J15</f>
        <v>0</v>
      </c>
    </row>
    <row r="16" spans="1:11" s="3" customFormat="1" ht="20.100000000000001" customHeight="1" x14ac:dyDescent="0.3">
      <c r="A16" s="36" t="s">
        <v>22</v>
      </c>
      <c r="B16" s="68"/>
      <c r="C16" s="63"/>
      <c r="D16" s="62"/>
      <c r="E16" s="9"/>
      <c r="G16" s="8" t="s">
        <v>62</v>
      </c>
      <c r="H16" s="16">
        <f>$C$40</f>
        <v>0</v>
      </c>
      <c r="I16" s="13" t="s">
        <v>16</v>
      </c>
      <c r="J16" s="51">
        <v>0.46</v>
      </c>
      <c r="K16" s="53">
        <f>H16*J16</f>
        <v>0</v>
      </c>
    </row>
    <row r="17" spans="1:11" s="3" customFormat="1" ht="20.100000000000001" customHeight="1" x14ac:dyDescent="0.3">
      <c r="A17" s="36" t="s">
        <v>23</v>
      </c>
      <c r="B17" s="67"/>
      <c r="C17" s="63"/>
      <c r="D17" s="62"/>
      <c r="E17" s="9"/>
      <c r="G17" s="8" t="s">
        <v>51</v>
      </c>
      <c r="H17" s="16">
        <f>$E$40</f>
        <v>0</v>
      </c>
      <c r="I17" s="14" t="s">
        <v>16</v>
      </c>
      <c r="J17" s="52">
        <v>0.27</v>
      </c>
      <c r="K17" s="53">
        <f>H17*J17</f>
        <v>0</v>
      </c>
    </row>
    <row r="18" spans="1:11" s="3" customFormat="1" ht="20.100000000000001" customHeight="1" x14ac:dyDescent="0.3">
      <c r="A18" s="36" t="s">
        <v>24</v>
      </c>
      <c r="B18" s="68"/>
      <c r="C18" s="27"/>
      <c r="D18" s="9"/>
      <c r="E18" s="9"/>
      <c r="G18" s="6" t="s">
        <v>11</v>
      </c>
      <c r="H18" s="34">
        <f>$D$40</f>
        <v>0</v>
      </c>
      <c r="I18" s="32" t="s">
        <v>16</v>
      </c>
      <c r="J18" s="51">
        <v>1.75</v>
      </c>
      <c r="K18" s="53">
        <f>H18*J18</f>
        <v>0</v>
      </c>
    </row>
    <row r="19" spans="1:11" s="3" customFormat="1" ht="20.100000000000001" customHeight="1" x14ac:dyDescent="0.3">
      <c r="A19" s="36" t="s">
        <v>25</v>
      </c>
      <c r="B19" s="67"/>
      <c r="C19" s="27"/>
      <c r="D19" s="9"/>
      <c r="E19" s="9"/>
      <c r="G19" s="30" t="s">
        <v>5</v>
      </c>
      <c r="H19" s="18"/>
      <c r="I19" s="33"/>
      <c r="J19" s="31"/>
      <c r="K19" s="54">
        <f>SUM(K15:K18)</f>
        <v>0</v>
      </c>
    </row>
    <row r="20" spans="1:11" s="3" customFormat="1" ht="20.100000000000001" customHeight="1" x14ac:dyDescent="0.3">
      <c r="A20" s="36" t="s">
        <v>26</v>
      </c>
      <c r="B20" s="68"/>
      <c r="C20" s="27"/>
      <c r="D20" s="9"/>
      <c r="E20" s="9"/>
      <c r="G20" s="43" t="s">
        <v>6</v>
      </c>
      <c r="H20" s="44"/>
      <c r="I20" s="45"/>
      <c r="J20" s="48" t="s">
        <v>57</v>
      </c>
      <c r="K20" s="66">
        <v>1</v>
      </c>
    </row>
    <row r="21" spans="1:11" s="3" customFormat="1" ht="20.100000000000001" customHeight="1" x14ac:dyDescent="0.3">
      <c r="A21" s="36" t="s">
        <v>27</v>
      </c>
      <c r="B21" s="68"/>
      <c r="C21" s="27"/>
      <c r="D21" s="9"/>
      <c r="E21" s="9"/>
      <c r="G21" s="6" t="s">
        <v>56</v>
      </c>
      <c r="H21" s="46"/>
      <c r="I21" s="47"/>
      <c r="J21" s="49" t="s">
        <v>58</v>
      </c>
      <c r="K21" s="55">
        <f ca="1">IF(YEAR(TODAY())=2014,IF(MONTH(TODAY())&gt;2,4,0),0)</f>
        <v>0</v>
      </c>
    </row>
    <row r="22" spans="1:11" s="3" customFormat="1" ht="20.100000000000001" customHeight="1" thickBot="1" x14ac:dyDescent="0.35">
      <c r="A22" s="36" t="s">
        <v>29</v>
      </c>
      <c r="B22" s="68"/>
      <c r="C22" s="27"/>
      <c r="D22" s="9"/>
      <c r="E22" s="9"/>
      <c r="G22" s="230" t="s">
        <v>73</v>
      </c>
      <c r="H22" s="230"/>
      <c r="I22" s="230"/>
      <c r="J22" s="230"/>
      <c r="K22" s="78"/>
    </row>
    <row r="23" spans="1:11" s="3" customFormat="1" ht="20.100000000000001" customHeight="1" thickBot="1" x14ac:dyDescent="0.35">
      <c r="A23" s="36" t="s">
        <v>30</v>
      </c>
      <c r="B23" s="67"/>
      <c r="C23" s="27"/>
      <c r="D23" s="9"/>
      <c r="E23" s="9"/>
      <c r="J23" s="30" t="s">
        <v>4</v>
      </c>
      <c r="K23" s="77">
        <f ca="1">SUM(K20:K22)</f>
        <v>1</v>
      </c>
    </row>
    <row r="24" spans="1:11" s="3" customFormat="1" ht="20.100000000000001" customHeight="1" x14ac:dyDescent="0.3">
      <c r="A24" s="36" t="s">
        <v>31</v>
      </c>
      <c r="B24" s="67"/>
      <c r="C24" s="27"/>
      <c r="D24" s="9"/>
      <c r="E24" s="9"/>
    </row>
    <row r="25" spans="1:11" s="3" customFormat="1" ht="20.100000000000001" customHeight="1" x14ac:dyDescent="0.3">
      <c r="A25" s="36" t="s">
        <v>33</v>
      </c>
      <c r="B25" s="67"/>
      <c r="C25" s="27"/>
      <c r="D25" s="9"/>
      <c r="E25" s="9"/>
      <c r="G25" s="1" t="s">
        <v>53</v>
      </c>
    </row>
    <row r="26" spans="1:11" s="3" customFormat="1" ht="20.100000000000001" customHeight="1" x14ac:dyDescent="0.3">
      <c r="A26" s="36" t="s">
        <v>32</v>
      </c>
      <c r="B26" s="67"/>
      <c r="C26" s="27"/>
      <c r="D26" s="9"/>
      <c r="E26" s="9"/>
    </row>
    <row r="27" spans="1:11" s="3" customFormat="1" ht="20.100000000000001" customHeight="1" x14ac:dyDescent="0.3">
      <c r="A27" s="36" t="s">
        <v>34</v>
      </c>
      <c r="B27" s="67"/>
      <c r="C27" s="27"/>
      <c r="D27" s="9"/>
      <c r="E27" s="65"/>
      <c r="G27" s="241" t="s">
        <v>7</v>
      </c>
      <c r="H27" s="242"/>
      <c r="I27" s="242"/>
      <c r="J27" s="242"/>
      <c r="K27" s="243"/>
    </row>
    <row r="28" spans="1:11" s="3" customFormat="1" ht="20.100000000000001" customHeight="1" x14ac:dyDescent="0.3">
      <c r="A28" s="36" t="s">
        <v>35</v>
      </c>
      <c r="B28" s="67"/>
      <c r="C28" s="27"/>
      <c r="D28" s="9"/>
      <c r="E28" s="65"/>
      <c r="G28" s="232" t="s">
        <v>54</v>
      </c>
      <c r="H28" s="233"/>
      <c r="I28" s="233"/>
      <c r="J28" s="233"/>
      <c r="K28" s="234"/>
    </row>
    <row r="29" spans="1:11" s="3" customFormat="1" ht="20.100000000000001" customHeight="1" x14ac:dyDescent="0.3">
      <c r="A29" s="36" t="s">
        <v>36</v>
      </c>
      <c r="B29" s="67"/>
      <c r="C29" s="27"/>
      <c r="D29" s="9"/>
      <c r="E29" s="65"/>
      <c r="G29" s="236" t="s">
        <v>55</v>
      </c>
      <c r="H29" s="237"/>
      <c r="I29" s="237"/>
      <c r="J29" s="237"/>
      <c r="K29" s="238"/>
    </row>
    <row r="30" spans="1:11" s="3" customFormat="1" ht="20.100000000000001" customHeight="1" x14ac:dyDescent="0.3">
      <c r="A30" s="36" t="s">
        <v>37</v>
      </c>
      <c r="B30" s="67"/>
      <c r="C30" s="27"/>
      <c r="D30" s="9"/>
      <c r="E30" s="65"/>
      <c r="G30" s="74" t="s">
        <v>72</v>
      </c>
      <c r="H30" s="75"/>
      <c r="I30" s="75"/>
      <c r="J30" s="75"/>
      <c r="K30" s="76"/>
    </row>
    <row r="31" spans="1:11" s="3" customFormat="1" ht="20.100000000000001" customHeight="1" x14ac:dyDescent="0.3">
      <c r="A31" s="36" t="s">
        <v>38</v>
      </c>
      <c r="B31" s="67"/>
      <c r="C31" s="27"/>
      <c r="D31" s="9"/>
      <c r="E31" s="65"/>
      <c r="G31" s="21" t="s">
        <v>66</v>
      </c>
      <c r="H31" s="23"/>
      <c r="I31" s="23"/>
      <c r="J31" s="23"/>
      <c r="K31" s="24"/>
    </row>
    <row r="32" spans="1:11" s="3" customFormat="1" ht="20.100000000000001" customHeight="1" x14ac:dyDescent="0.3">
      <c r="A32" s="36" t="s">
        <v>39</v>
      </c>
      <c r="B32" s="67"/>
      <c r="C32" s="27"/>
      <c r="D32" s="9"/>
      <c r="E32" s="65"/>
      <c r="G32" s="25" t="s">
        <v>67</v>
      </c>
      <c r="H32" s="1"/>
      <c r="I32" s="1"/>
      <c r="J32" s="1"/>
      <c r="K32" s="35"/>
    </row>
    <row r="33" spans="1:11" s="3" customFormat="1" ht="20.100000000000001" customHeight="1" x14ac:dyDescent="0.3">
      <c r="A33" s="36" t="s">
        <v>40</v>
      </c>
      <c r="B33" s="67"/>
      <c r="C33" s="27"/>
      <c r="D33" s="9"/>
      <c r="E33" s="65"/>
      <c r="G33" s="18" t="s">
        <v>68</v>
      </c>
      <c r="H33" s="19"/>
      <c r="I33" s="19"/>
      <c r="J33" s="19"/>
      <c r="K33" s="20"/>
    </row>
    <row r="34" spans="1:11" s="3" customFormat="1" ht="20.100000000000001" customHeight="1" x14ac:dyDescent="0.3">
      <c r="A34" s="36" t="s">
        <v>41</v>
      </c>
      <c r="B34" s="67"/>
      <c r="C34" s="27"/>
      <c r="D34" s="9"/>
      <c r="E34" s="65"/>
      <c r="G34" s="44" t="s">
        <v>70</v>
      </c>
      <c r="H34" s="72"/>
      <c r="I34" s="72"/>
      <c r="J34" s="72"/>
      <c r="K34" s="73"/>
    </row>
    <row r="35" spans="1:11" s="3" customFormat="1" ht="20.100000000000001" customHeight="1" x14ac:dyDescent="0.3">
      <c r="A35" s="36" t="s">
        <v>42</v>
      </c>
      <c r="B35" s="69"/>
      <c r="C35" s="27"/>
      <c r="D35" s="9"/>
      <c r="E35" s="65"/>
      <c r="G35" s="18" t="s">
        <v>71</v>
      </c>
      <c r="H35" s="71"/>
      <c r="I35" s="71"/>
      <c r="J35" s="71"/>
      <c r="K35" s="31"/>
    </row>
    <row r="36" spans="1:11" s="3" customFormat="1" ht="20.100000000000001" customHeight="1" x14ac:dyDescent="0.3">
      <c r="A36" s="36" t="s">
        <v>43</v>
      </c>
      <c r="B36" s="67"/>
      <c r="C36" s="27"/>
      <c r="D36" s="9"/>
      <c r="E36" s="65"/>
      <c r="G36" s="21" t="s">
        <v>64</v>
      </c>
      <c r="H36" s="17"/>
      <c r="I36" s="17"/>
      <c r="J36" s="17"/>
      <c r="K36" s="22"/>
    </row>
    <row r="37" spans="1:11" s="3" customFormat="1" ht="20.100000000000001" customHeight="1" x14ac:dyDescent="0.3">
      <c r="A37" s="37" t="s">
        <v>45</v>
      </c>
      <c r="B37" s="69"/>
      <c r="C37" s="27"/>
      <c r="D37" s="9"/>
      <c r="E37" s="65"/>
      <c r="G37" s="25" t="s">
        <v>65</v>
      </c>
      <c r="H37" s="2"/>
      <c r="I37"/>
      <c r="J37"/>
      <c r="K37" s="39"/>
    </row>
    <row r="38" spans="1:11" s="3" customFormat="1" ht="20.100000000000001" customHeight="1" x14ac:dyDescent="0.3">
      <c r="A38" s="37" t="s">
        <v>44</v>
      </c>
      <c r="B38" s="67"/>
      <c r="C38" s="27"/>
      <c r="D38" s="9"/>
      <c r="E38" s="65"/>
      <c r="G38" s="18" t="s">
        <v>59</v>
      </c>
      <c r="H38" s="59"/>
      <c r="I38" s="59"/>
      <c r="J38" s="59"/>
      <c r="K38" s="60"/>
    </row>
    <row r="39" spans="1:11" s="3" customFormat="1" ht="20.100000000000001" customHeight="1" x14ac:dyDescent="0.3">
      <c r="A39" s="37" t="s">
        <v>61</v>
      </c>
      <c r="B39" s="69"/>
      <c r="C39" s="27"/>
      <c r="D39" s="9"/>
      <c r="E39" s="65"/>
      <c r="G39" s="2"/>
      <c r="H39" s="2"/>
      <c r="I39" s="2"/>
      <c r="J39" s="2"/>
      <c r="K39" s="2"/>
    </row>
    <row r="40" spans="1:11" s="3" customFormat="1" ht="20.100000000000001" customHeight="1" x14ac:dyDescent="0.3">
      <c r="A40" s="7" t="s">
        <v>4</v>
      </c>
      <c r="B40" s="28">
        <f>SUM(B13:B39)</f>
        <v>0</v>
      </c>
      <c r="C40" s="28">
        <f>SUM(C18:C39)</f>
        <v>0</v>
      </c>
      <c r="D40" s="11">
        <f>SUM(D18:D39)</f>
        <v>0</v>
      </c>
      <c r="E40" s="11">
        <f>SUM(E13:E26)</f>
        <v>0</v>
      </c>
      <c r="G40" s="2"/>
      <c r="H40" s="2"/>
      <c r="I40" s="2"/>
      <c r="J40" s="2"/>
      <c r="K40" s="2"/>
    </row>
    <row r="41" spans="1:11" s="1" customFormat="1" ht="15.75" x14ac:dyDescent="0.25">
      <c r="A41" s="219" t="s">
        <v>52</v>
      </c>
      <c r="B41" s="220"/>
      <c r="C41" s="220"/>
      <c r="D41" s="220"/>
      <c r="E41" s="220"/>
      <c r="F41"/>
      <c r="G41" s="2" t="s">
        <v>18</v>
      </c>
      <c r="H41" s="2" t="s">
        <v>60</v>
      </c>
      <c r="I41" s="2"/>
      <c r="J41" s="2"/>
      <c r="K41" s="2"/>
    </row>
    <row r="42" spans="1:11" x14ac:dyDescent="0.2">
      <c r="A42" s="2" t="s">
        <v>63</v>
      </c>
    </row>
    <row r="43" spans="1:11" ht="22.5" customHeight="1" x14ac:dyDescent="0.25">
      <c r="A43" s="1"/>
    </row>
    <row r="49" ht="12" customHeight="1" x14ac:dyDescent="0.2"/>
  </sheetData>
  <mergeCells count="21">
    <mergeCell ref="C2:K2"/>
    <mergeCell ref="G29:K29"/>
    <mergeCell ref="A5:J5"/>
    <mergeCell ref="H10:K10"/>
    <mergeCell ref="B6:E6"/>
    <mergeCell ref="A1:B4"/>
    <mergeCell ref="C1:K1"/>
    <mergeCell ref="G27:K27"/>
    <mergeCell ref="B10:D10"/>
    <mergeCell ref="H8:K8"/>
    <mergeCell ref="C3:H3"/>
    <mergeCell ref="C4:E4"/>
    <mergeCell ref="A41:E41"/>
    <mergeCell ref="A10:A12"/>
    <mergeCell ref="G14:K14"/>
    <mergeCell ref="H6:J6"/>
    <mergeCell ref="G11:G12"/>
    <mergeCell ref="G22:J22"/>
    <mergeCell ref="B8:E8"/>
    <mergeCell ref="G28:K28"/>
    <mergeCell ref="H11:K12"/>
  </mergeCells>
  <phoneticPr fontId="1" type="noConversion"/>
  <pageMargins left="0.25" right="0.25" top="0.75" bottom="0.75" header="0.3" footer="0.3"/>
  <pageSetup paperSize="9" orientation="portrait" horizontalDpi="300" verticalDpi="300" r:id="rId1"/>
  <headerFooter alignWithMargins="0"/>
  <cellWatches>
    <cellWatch r="N9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topLeftCell="A5" zoomScale="115" zoomScaleNormal="115" workbookViewId="0">
      <selection activeCell="K53" sqref="A1:K53"/>
    </sheetView>
  </sheetViews>
  <sheetFormatPr defaultColWidth="9.140625" defaultRowHeight="12.75" x14ac:dyDescent="0.2"/>
  <cols>
    <col min="1" max="1" width="9.5703125" style="2" customWidth="1"/>
    <col min="2" max="2" width="6.5703125" style="2" bestFit="1" customWidth="1"/>
    <col min="3" max="3" width="6.5703125" style="2" customWidth="1"/>
    <col min="4" max="4" width="7" style="2" customWidth="1"/>
    <col min="5" max="5" width="7.42578125" style="2" bestFit="1" customWidth="1"/>
    <col min="6" max="6" width="2.140625" style="2" customWidth="1"/>
    <col min="7" max="7" width="19.5703125" style="2" customWidth="1"/>
    <col min="8" max="8" width="8.140625" style="2" customWidth="1"/>
    <col min="9" max="9" width="2.140625" style="2" customWidth="1"/>
    <col min="10" max="10" width="14.5703125" style="2" customWidth="1"/>
    <col min="11" max="11" width="12.28515625" style="2" customWidth="1"/>
    <col min="12" max="12" width="9.140625" style="2"/>
    <col min="13" max="13" width="15.7109375" style="2" bestFit="1" customWidth="1"/>
    <col min="14" max="14" width="0" style="2" hidden="1" customWidth="1"/>
    <col min="15" max="15" width="10" style="177" hidden="1" customWidth="1"/>
    <col min="16" max="16" width="0" style="2" hidden="1" customWidth="1"/>
    <col min="17" max="16384" width="9.140625" style="2"/>
  </cols>
  <sheetData>
    <row r="1" spans="1:16" s="1" customFormat="1" ht="15.95" customHeight="1" x14ac:dyDescent="0.25">
      <c r="A1" s="229"/>
      <c r="B1" s="229"/>
      <c r="C1" s="252" t="s">
        <v>80</v>
      </c>
      <c r="D1" s="252"/>
      <c r="E1" s="252"/>
      <c r="F1" s="252"/>
      <c r="G1" s="252"/>
      <c r="H1" s="252"/>
      <c r="I1" s="252"/>
      <c r="J1" s="252"/>
      <c r="K1" s="252"/>
      <c r="N1" s="38" t="s">
        <v>16</v>
      </c>
      <c r="O1" s="173">
        <f>COUNTBLANK(K9:K10)</f>
        <v>2</v>
      </c>
      <c r="P1" s="1" t="s">
        <v>98</v>
      </c>
    </row>
    <row r="2" spans="1:16" s="1" customFormat="1" ht="12" customHeight="1" x14ac:dyDescent="0.25">
      <c r="A2" s="229"/>
      <c r="B2" s="229"/>
      <c r="C2" s="269" t="s">
        <v>102</v>
      </c>
      <c r="D2" s="269"/>
      <c r="E2" s="269"/>
      <c r="F2" s="269"/>
      <c r="G2" s="269"/>
      <c r="H2" s="269"/>
      <c r="I2" s="269"/>
      <c r="J2" s="269"/>
      <c r="K2" s="269"/>
      <c r="O2" s="173">
        <f>COUNTBLANK(I34:I37)</f>
        <v>4</v>
      </c>
      <c r="P2" s="1" t="s">
        <v>99</v>
      </c>
    </row>
    <row r="3" spans="1:16" s="1" customFormat="1" ht="12" customHeight="1" x14ac:dyDescent="0.25">
      <c r="A3" s="229"/>
      <c r="B3" s="229"/>
      <c r="C3" s="252" t="s">
        <v>103</v>
      </c>
      <c r="D3" s="252"/>
      <c r="E3" s="252"/>
      <c r="F3" s="252"/>
      <c r="G3" s="252"/>
      <c r="H3" s="252"/>
      <c r="I3" s="81"/>
      <c r="J3" s="81"/>
      <c r="K3" s="81"/>
      <c r="O3" s="173"/>
    </row>
    <row r="4" spans="1:16" s="1" customFormat="1" ht="12" customHeight="1" x14ac:dyDescent="0.25">
      <c r="A4" s="229"/>
      <c r="B4" s="229"/>
      <c r="C4" s="81" t="s">
        <v>104</v>
      </c>
      <c r="D4" s="81"/>
      <c r="E4" s="81"/>
      <c r="F4" s="81"/>
      <c r="G4" s="81"/>
      <c r="H4" s="81"/>
      <c r="I4" s="81"/>
      <c r="J4" s="81"/>
      <c r="K4" s="81"/>
      <c r="O4" s="173"/>
    </row>
    <row r="5" spans="1:16" s="1" customFormat="1" ht="12" customHeight="1" x14ac:dyDescent="0.25">
      <c r="A5" s="187" t="s">
        <v>75</v>
      </c>
      <c r="B5" s="187"/>
      <c r="C5" s="251" t="s">
        <v>19</v>
      </c>
      <c r="D5" s="251"/>
      <c r="E5" s="251"/>
      <c r="F5" s="252"/>
      <c r="G5" s="252"/>
      <c r="H5" s="273" t="s">
        <v>86</v>
      </c>
      <c r="I5" s="269"/>
      <c r="J5" s="269"/>
      <c r="K5" s="269"/>
      <c r="O5" s="173"/>
    </row>
    <row r="6" spans="1:16" s="3" customFormat="1" ht="9" customHeight="1" x14ac:dyDescent="0.3">
      <c r="B6" s="270"/>
      <c r="C6" s="270"/>
      <c r="D6" s="270"/>
      <c r="E6" s="270"/>
      <c r="F6" s="38"/>
      <c r="G6" s="266"/>
      <c r="O6" s="174"/>
    </row>
    <row r="7" spans="1:16" s="4" customFormat="1" ht="15.6" customHeight="1" x14ac:dyDescent="0.2">
      <c r="A7" s="271">
        <v>2026</v>
      </c>
      <c r="B7" s="82" t="s">
        <v>78</v>
      </c>
      <c r="C7" s="83"/>
      <c r="D7" s="83"/>
      <c r="E7" s="84"/>
      <c r="F7" s="85"/>
      <c r="G7" s="267"/>
      <c r="H7" s="193" t="s">
        <v>101</v>
      </c>
      <c r="I7" s="194"/>
      <c r="J7" s="194"/>
      <c r="O7" s="175"/>
    </row>
    <row r="8" spans="1:16" s="10" customFormat="1" ht="15.6" customHeight="1" thickBot="1" x14ac:dyDescent="0.35">
      <c r="A8" s="272"/>
      <c r="B8" s="86" t="s">
        <v>2</v>
      </c>
      <c r="C8" s="86" t="s">
        <v>47</v>
      </c>
      <c r="D8" s="42" t="s">
        <v>48</v>
      </c>
      <c r="E8" s="86" t="s">
        <v>49</v>
      </c>
      <c r="F8" s="87"/>
      <c r="G8" s="267"/>
      <c r="M8" s="170"/>
      <c r="O8" s="176"/>
    </row>
    <row r="9" spans="1:16" ht="15.6" customHeight="1" thickBot="1" x14ac:dyDescent="0.3">
      <c r="A9" s="163" t="s">
        <v>0</v>
      </c>
      <c r="B9" s="164">
        <v>0.35</v>
      </c>
      <c r="C9" s="165">
        <v>0.5</v>
      </c>
      <c r="D9" s="165">
        <v>1.8</v>
      </c>
      <c r="E9" s="164">
        <v>0.31</v>
      </c>
      <c r="F9" s="81"/>
      <c r="G9" s="267"/>
      <c r="H9" s="195" t="s">
        <v>95</v>
      </c>
      <c r="I9" s="196"/>
      <c r="J9" s="197"/>
      <c r="K9" s="192"/>
      <c r="L9" s="168" t="str">
        <f>IF(O1=2,"    --&gt; Selecteer de juiste optie ivm nummering aub",IF(O1&lt;1,"Selecteer slechts één optie aub !",""))</f>
        <v xml:space="preserve">    --&gt; Selecteer de juiste optie ivm nummering aub</v>
      </c>
    </row>
    <row r="10" spans="1:16" s="4" customFormat="1" ht="15.6" customHeight="1" thickBot="1" x14ac:dyDescent="0.35">
      <c r="A10" s="116">
        <v>1.8</v>
      </c>
      <c r="B10" s="164"/>
      <c r="C10" s="91"/>
      <c r="D10" s="91"/>
      <c r="E10" s="91"/>
      <c r="F10" s="90"/>
      <c r="G10" s="268"/>
      <c r="H10" s="154" t="s">
        <v>96</v>
      </c>
      <c r="I10" s="155"/>
      <c r="K10" s="192"/>
      <c r="O10" s="175"/>
    </row>
    <row r="11" spans="1:16" s="4" customFormat="1" ht="15.6" customHeight="1" x14ac:dyDescent="0.2">
      <c r="A11" s="116" t="s">
        <v>79</v>
      </c>
      <c r="B11" s="88"/>
      <c r="C11" s="158"/>
      <c r="D11" s="91"/>
      <c r="E11" s="88"/>
      <c r="F11" s="85"/>
      <c r="G11" s="259" t="s">
        <v>88</v>
      </c>
      <c r="H11" s="274"/>
      <c r="I11" s="275"/>
      <c r="J11" s="275"/>
      <c r="K11" s="276"/>
      <c r="O11" s="175"/>
    </row>
    <row r="12" spans="1:16" s="4" customFormat="1" ht="15.6" customHeight="1" x14ac:dyDescent="0.2">
      <c r="A12" s="116">
        <v>2.2000000000000002</v>
      </c>
      <c r="B12" s="88"/>
      <c r="C12" s="158"/>
      <c r="D12" s="91"/>
      <c r="E12" s="88"/>
      <c r="F12" s="85"/>
      <c r="G12" s="260"/>
      <c r="H12" s="277"/>
      <c r="I12" s="278"/>
      <c r="J12" s="278"/>
      <c r="K12" s="279"/>
      <c r="L12" s="157"/>
      <c r="N12" s="157"/>
      <c r="O12" s="175"/>
    </row>
    <row r="13" spans="1:16" s="3" customFormat="1" ht="15.6" customHeight="1" x14ac:dyDescent="0.3">
      <c r="A13" s="116">
        <v>2.2999999999999998</v>
      </c>
      <c r="B13" s="88"/>
      <c r="C13" s="92"/>
      <c r="D13" s="89"/>
      <c r="E13" s="88"/>
      <c r="F13" s="93"/>
      <c r="G13" s="259" t="s">
        <v>87</v>
      </c>
      <c r="H13" s="263"/>
      <c r="I13" s="254"/>
      <c r="J13" s="254"/>
      <c r="K13" s="255"/>
      <c r="N13" s="169"/>
      <c r="O13" s="174"/>
    </row>
    <row r="14" spans="1:16" s="3" customFormat="1" ht="15.6" customHeight="1" x14ac:dyDescent="0.3">
      <c r="A14" s="116">
        <v>2.4</v>
      </c>
      <c r="B14" s="94"/>
      <c r="C14" s="92"/>
      <c r="D14" s="89"/>
      <c r="E14" s="95"/>
      <c r="F14" s="93"/>
      <c r="G14" s="260"/>
      <c r="H14" s="256"/>
      <c r="I14" s="257"/>
      <c r="J14" s="257"/>
      <c r="K14" s="258"/>
      <c r="O14" s="174"/>
    </row>
    <row r="15" spans="1:16" s="3" customFormat="1" ht="15.6" customHeight="1" x14ac:dyDescent="0.3">
      <c r="A15" s="116">
        <v>2.5</v>
      </c>
      <c r="B15" s="102"/>
      <c r="C15" s="103"/>
      <c r="D15" s="89"/>
      <c r="E15" s="97"/>
      <c r="F15" s="93"/>
      <c r="G15" s="259" t="s">
        <v>83</v>
      </c>
      <c r="H15" s="281"/>
      <c r="I15" s="254"/>
      <c r="J15" s="254"/>
      <c r="K15" s="255"/>
      <c r="O15" s="174"/>
    </row>
    <row r="16" spans="1:16" s="3" customFormat="1" ht="15.6" customHeight="1" x14ac:dyDescent="0.3">
      <c r="A16" s="117">
        <v>2.6</v>
      </c>
      <c r="B16" s="94"/>
      <c r="C16" s="98"/>
      <c r="D16" s="89"/>
      <c r="E16" s="99"/>
      <c r="F16" s="93"/>
      <c r="G16" s="260"/>
      <c r="H16" s="256"/>
      <c r="I16" s="257"/>
      <c r="J16" s="257"/>
      <c r="K16" s="258"/>
      <c r="O16" s="174"/>
    </row>
    <row r="17" spans="1:15" s="3" customFormat="1" ht="15.6" customHeight="1" x14ac:dyDescent="0.3">
      <c r="A17" s="117">
        <v>2.7</v>
      </c>
      <c r="B17" s="102"/>
      <c r="C17" s="103"/>
      <c r="D17" s="89"/>
      <c r="E17" s="97"/>
      <c r="F17" s="93"/>
      <c r="G17" s="262" t="s">
        <v>85</v>
      </c>
      <c r="H17" s="263"/>
      <c r="I17" s="254"/>
      <c r="J17" s="254"/>
      <c r="K17" s="255"/>
      <c r="O17" s="174"/>
    </row>
    <row r="18" spans="1:15" s="3" customFormat="1" ht="15.6" customHeight="1" x14ac:dyDescent="0.3">
      <c r="A18" s="117">
        <v>2.8</v>
      </c>
      <c r="B18" s="94"/>
      <c r="C18" s="100"/>
      <c r="D18" s="100"/>
      <c r="E18" s="95"/>
      <c r="F18" s="93"/>
      <c r="G18" s="260"/>
      <c r="H18" s="256"/>
      <c r="I18" s="257"/>
      <c r="J18" s="257"/>
      <c r="K18" s="258"/>
      <c r="O18" s="174"/>
    </row>
    <row r="19" spans="1:15" s="3" customFormat="1" ht="15.6" customHeight="1" x14ac:dyDescent="0.3">
      <c r="A19" s="118">
        <v>2.9</v>
      </c>
      <c r="B19" s="151"/>
      <c r="C19" s="103"/>
      <c r="D19" s="89"/>
      <c r="E19" s="97"/>
      <c r="F19" s="93"/>
      <c r="G19" s="262" t="s">
        <v>84</v>
      </c>
      <c r="H19" s="280"/>
      <c r="I19" s="254"/>
      <c r="J19" s="254"/>
      <c r="K19" s="255"/>
      <c r="O19" s="174"/>
    </row>
    <row r="20" spans="1:15" s="3" customFormat="1" ht="15.6" customHeight="1" x14ac:dyDescent="0.3">
      <c r="A20" s="118">
        <v>3</v>
      </c>
      <c r="B20" s="94"/>
      <c r="C20" s="92"/>
      <c r="D20" s="100"/>
      <c r="E20" s="95"/>
      <c r="F20" s="93"/>
      <c r="G20" s="260"/>
      <c r="H20" s="256"/>
      <c r="I20" s="257"/>
      <c r="J20" s="257"/>
      <c r="K20" s="258"/>
      <c r="M20" s="156"/>
      <c r="O20" s="174"/>
    </row>
    <row r="21" spans="1:15" s="3" customFormat="1" ht="15.6" customHeight="1" x14ac:dyDescent="0.3">
      <c r="A21" s="118">
        <v>3.1</v>
      </c>
      <c r="B21" s="88"/>
      <c r="C21" s="92"/>
      <c r="D21" s="101"/>
      <c r="E21" s="88"/>
      <c r="F21" s="93"/>
      <c r="G21" s="259" t="s">
        <v>76</v>
      </c>
      <c r="H21" s="261"/>
      <c r="I21" s="254"/>
      <c r="J21" s="254"/>
      <c r="K21" s="255"/>
      <c r="O21" s="174"/>
    </row>
    <row r="22" spans="1:15" s="3" customFormat="1" ht="15.6" customHeight="1" x14ac:dyDescent="0.3">
      <c r="A22" s="117">
        <v>3.2</v>
      </c>
      <c r="B22" s="102"/>
      <c r="C22" s="100"/>
      <c r="D22" s="162"/>
      <c r="E22" s="97"/>
      <c r="F22" s="93"/>
      <c r="G22" s="260"/>
      <c r="H22" s="256"/>
      <c r="I22" s="257"/>
      <c r="J22" s="257"/>
      <c r="K22" s="258"/>
      <c r="O22" s="174"/>
    </row>
    <row r="23" spans="1:15" s="3" customFormat="1" ht="15.6" customHeight="1" x14ac:dyDescent="0.3">
      <c r="A23" s="119">
        <v>3.3</v>
      </c>
      <c r="B23" s="88"/>
      <c r="C23" s="92"/>
      <c r="D23" s="100"/>
      <c r="E23" s="95"/>
      <c r="F23" s="93"/>
      <c r="G23" s="259" t="s">
        <v>77</v>
      </c>
      <c r="H23" s="253"/>
      <c r="I23" s="254"/>
      <c r="J23" s="254"/>
      <c r="K23" s="255"/>
      <c r="M23" s="80"/>
      <c r="O23" s="174"/>
    </row>
    <row r="24" spans="1:15" s="3" customFormat="1" ht="15.6" customHeight="1" x14ac:dyDescent="0.3">
      <c r="A24" s="117">
        <v>3.5</v>
      </c>
      <c r="B24" s="102"/>
      <c r="C24" s="103"/>
      <c r="D24" s="100"/>
      <c r="E24" s="97"/>
      <c r="F24" s="93"/>
      <c r="G24" s="260"/>
      <c r="H24" s="256"/>
      <c r="I24" s="257"/>
      <c r="J24" s="257"/>
      <c r="K24" s="258"/>
      <c r="O24" s="174"/>
    </row>
    <row r="25" spans="1:15" s="3" customFormat="1" ht="15.6" customHeight="1" x14ac:dyDescent="0.3">
      <c r="A25" s="119">
        <v>3.8</v>
      </c>
      <c r="B25" s="88"/>
      <c r="C25" s="100"/>
      <c r="D25" s="100"/>
      <c r="E25" s="97"/>
      <c r="F25" s="93"/>
      <c r="O25" s="174"/>
    </row>
    <row r="26" spans="1:15" s="3" customFormat="1" ht="15.6" customHeight="1" x14ac:dyDescent="0.3">
      <c r="A26" s="116">
        <v>3.9</v>
      </c>
      <c r="B26" s="88"/>
      <c r="C26" s="92"/>
      <c r="D26" s="100"/>
      <c r="E26" s="100"/>
      <c r="F26" s="93"/>
      <c r="G26" s="141" t="s">
        <v>1</v>
      </c>
      <c r="H26" s="104"/>
      <c r="I26" s="104"/>
      <c r="J26" s="104"/>
      <c r="K26" s="105"/>
      <c r="O26" s="174"/>
    </row>
    <row r="27" spans="1:15" s="3" customFormat="1" ht="15.6" customHeight="1" x14ac:dyDescent="0.3">
      <c r="A27" s="116">
        <v>4</v>
      </c>
      <c r="B27" s="88"/>
      <c r="C27" s="92"/>
      <c r="D27" s="100"/>
      <c r="E27" s="97"/>
      <c r="F27" s="93"/>
      <c r="G27" s="106" t="s">
        <v>50</v>
      </c>
      <c r="H27" s="122">
        <f>B53</f>
        <v>0</v>
      </c>
      <c r="I27" s="123" t="s">
        <v>16</v>
      </c>
      <c r="J27" s="124">
        <f>B9</f>
        <v>0.35</v>
      </c>
      <c r="K27" s="178">
        <f>H27*J27</f>
        <v>0</v>
      </c>
      <c r="O27" s="174"/>
    </row>
    <row r="28" spans="1:15" s="3" customFormat="1" ht="15.6" customHeight="1" x14ac:dyDescent="0.3">
      <c r="A28" s="116">
        <v>4.2</v>
      </c>
      <c r="B28" s="88"/>
      <c r="C28" s="92"/>
      <c r="D28" s="100"/>
      <c r="E28" s="159"/>
      <c r="F28" s="93"/>
      <c r="G28" s="106" t="s">
        <v>62</v>
      </c>
      <c r="H28" s="125">
        <f>C53</f>
        <v>0</v>
      </c>
      <c r="I28" s="126" t="s">
        <v>16</v>
      </c>
      <c r="J28" s="127">
        <f>C9</f>
        <v>0.5</v>
      </c>
      <c r="K28" s="178">
        <f>H28*J28</f>
        <v>0</v>
      </c>
      <c r="O28" s="174"/>
    </row>
    <row r="29" spans="1:15" s="3" customFormat="1" ht="15.6" customHeight="1" x14ac:dyDescent="0.3">
      <c r="A29" s="116">
        <v>4.4000000000000004</v>
      </c>
      <c r="B29" s="150"/>
      <c r="C29" s="92"/>
      <c r="D29" s="150"/>
      <c r="E29" s="150"/>
      <c r="F29" s="93"/>
      <c r="G29" s="106" t="s">
        <v>51</v>
      </c>
      <c r="H29" s="125">
        <f>E53</f>
        <v>0</v>
      </c>
      <c r="I29" s="128" t="s">
        <v>16</v>
      </c>
      <c r="J29" s="129">
        <f>E9</f>
        <v>0.31</v>
      </c>
      <c r="K29" s="178">
        <f>H29*J29</f>
        <v>0</v>
      </c>
      <c r="O29" s="174"/>
    </row>
    <row r="30" spans="1:15" s="3" customFormat="1" ht="15.6" customHeight="1" x14ac:dyDescent="0.3">
      <c r="A30" s="116">
        <v>4.5</v>
      </c>
      <c r="B30" s="88"/>
      <c r="C30" s="92"/>
      <c r="D30" s="100"/>
      <c r="E30" s="97"/>
      <c r="F30" s="93"/>
      <c r="G30" s="107" t="s">
        <v>11</v>
      </c>
      <c r="H30" s="130">
        <f>D53</f>
        <v>0</v>
      </c>
      <c r="I30" s="131" t="s">
        <v>16</v>
      </c>
      <c r="J30" s="127">
        <f>D9</f>
        <v>1.8</v>
      </c>
      <c r="K30" s="178">
        <f>H30*J30</f>
        <v>0</v>
      </c>
      <c r="O30" s="174"/>
    </row>
    <row r="31" spans="1:15" s="3" customFormat="1" ht="15.6" customHeight="1" x14ac:dyDescent="0.3">
      <c r="A31" s="116">
        <v>5</v>
      </c>
      <c r="B31" s="88"/>
      <c r="C31" s="92"/>
      <c r="D31" s="100"/>
      <c r="E31" s="97"/>
      <c r="F31" s="93"/>
      <c r="G31" s="183"/>
      <c r="H31" s="146"/>
      <c r="I31" s="132"/>
      <c r="J31" s="147"/>
      <c r="K31" s="179"/>
      <c r="O31" s="174"/>
    </row>
    <row r="32" spans="1:15" s="3" customFormat="1" ht="15.6" customHeight="1" thickBot="1" x14ac:dyDescent="0.35">
      <c r="A32" s="116">
        <v>5.5</v>
      </c>
      <c r="B32" s="88"/>
      <c r="C32" s="92"/>
      <c r="D32" s="100"/>
      <c r="E32" s="109"/>
      <c r="F32" s="93"/>
      <c r="G32" s="108" t="s">
        <v>6</v>
      </c>
      <c r="H32" s="133"/>
      <c r="I32" s="134"/>
      <c r="J32" s="135" t="s">
        <v>57</v>
      </c>
      <c r="K32" s="180">
        <v>1</v>
      </c>
      <c r="O32" s="174"/>
    </row>
    <row r="33" spans="1:15" s="3" customFormat="1" ht="15.6" customHeight="1" thickBot="1" x14ac:dyDescent="0.35">
      <c r="A33" s="116">
        <v>6</v>
      </c>
      <c r="B33" s="88"/>
      <c r="C33" s="92"/>
      <c r="D33" s="97"/>
      <c r="E33" s="109"/>
      <c r="F33" s="93"/>
      <c r="G33" s="264" t="s">
        <v>97</v>
      </c>
      <c r="H33" s="265"/>
      <c r="I33" s="190"/>
      <c r="J33" s="136" t="s">
        <v>58</v>
      </c>
      <c r="K33" s="188" t="str">
        <f>IF(I33="J",4,"")</f>
        <v/>
      </c>
      <c r="L33" s="168" t="str">
        <f>IF(I33="","    --&gt;  Vul J of N in bij verzending na 10 februari aub","")</f>
        <v xml:space="preserve">    --&gt;  Vul J of N in bij verzending na 10 februari aub</v>
      </c>
      <c r="M33" s="167"/>
      <c r="O33" s="174"/>
    </row>
    <row r="34" spans="1:15" s="3" customFormat="1" ht="15.6" customHeight="1" thickBot="1" x14ac:dyDescent="0.35">
      <c r="A34" s="116">
        <v>6.5</v>
      </c>
      <c r="B34" s="88"/>
      <c r="C34" s="92"/>
      <c r="D34" s="92"/>
      <c r="E34" s="109"/>
      <c r="F34" s="93"/>
      <c r="G34" s="248" t="s">
        <v>94</v>
      </c>
      <c r="H34" s="166" t="s">
        <v>93</v>
      </c>
      <c r="I34" s="190"/>
      <c r="J34" s="113"/>
      <c r="K34" s="184"/>
      <c r="L34" s="168" t="str">
        <f>IF(O2=4,"    --&gt;  Selecteer de juiste optie ivm betaling lidgeld , klik *betaald* indien reeds betaald op ander formulier", IF(O2&lt;3,"Selecteer maximaal 1 optie ivm betaling lidgeld!",""))</f>
        <v xml:space="preserve">    --&gt;  Selecteer de juiste optie ivm betaling lidgeld , klik *betaald* indien reeds betaald op ander formulier</v>
      </c>
      <c r="O34" s="174"/>
    </row>
    <row r="35" spans="1:15" s="3" customFormat="1" ht="15.6" customHeight="1" thickBot="1" x14ac:dyDescent="0.35">
      <c r="A35" s="116">
        <v>7</v>
      </c>
      <c r="B35" s="88"/>
      <c r="C35" s="92"/>
      <c r="D35" s="97"/>
      <c r="E35" s="109"/>
      <c r="F35" s="93"/>
      <c r="G35" s="249"/>
      <c r="H35" s="189" t="s">
        <v>90</v>
      </c>
      <c r="I35" s="191"/>
      <c r="J35" s="171">
        <v>30</v>
      </c>
      <c r="K35" s="181" t="str">
        <f>IF(I35="x",J35,"")</f>
        <v/>
      </c>
      <c r="O35" s="174"/>
    </row>
    <row r="36" spans="1:15" s="3" customFormat="1" ht="15.6" customHeight="1" thickBot="1" x14ac:dyDescent="0.35">
      <c r="A36" s="116">
        <v>7.5</v>
      </c>
      <c r="B36" s="150"/>
      <c r="C36" s="92"/>
      <c r="D36" s="150"/>
      <c r="E36" s="150"/>
      <c r="F36" s="93"/>
      <c r="G36" s="250"/>
      <c r="H36" s="189" t="s">
        <v>89</v>
      </c>
      <c r="I36" s="190"/>
      <c r="J36" s="171">
        <v>39</v>
      </c>
      <c r="K36" s="181" t="str">
        <f>IF(I36="x",J36,"")</f>
        <v/>
      </c>
      <c r="O36" s="174"/>
    </row>
    <row r="37" spans="1:15" s="3" customFormat="1" ht="15.6" customHeight="1" thickBot="1" x14ac:dyDescent="0.35">
      <c r="A37" s="116">
        <v>8</v>
      </c>
      <c r="B37" s="160"/>
      <c r="C37" s="92"/>
      <c r="D37" s="97"/>
      <c r="E37" s="109"/>
      <c r="F37" s="93"/>
      <c r="G37" s="107" t="s">
        <v>92</v>
      </c>
      <c r="H37" s="189" t="s">
        <v>91</v>
      </c>
      <c r="I37" s="191"/>
      <c r="J37" s="171">
        <v>25</v>
      </c>
      <c r="K37" s="182" t="str">
        <f>IF(I37="x",J37,"")</f>
        <v/>
      </c>
      <c r="O37" s="174"/>
    </row>
    <row r="38" spans="1:15" s="3" customFormat="1" ht="15.6" customHeight="1" x14ac:dyDescent="0.3">
      <c r="A38" s="116">
        <v>9</v>
      </c>
      <c r="B38" s="143"/>
      <c r="C38" s="92"/>
      <c r="D38" s="159"/>
      <c r="E38" s="159"/>
      <c r="F38" s="93"/>
      <c r="J38" s="152" t="s">
        <v>4</v>
      </c>
      <c r="K38" s="185" t="str">
        <f>IF(MOD(H27,5)&lt;&gt;0," aantal *gewoon gekleurde ringen* niet correct !",IF(MOD(H28,5)&lt;&gt;0," aantal *hard gekleurde ringen* niet correct !",IF(MOD(H29,10)&lt;&gt;0," aantal *kunststof ringen* niet correct !",IF(MOD(H30,5)&lt;&gt;0, "aantal * inox ringen* niet correct !",IF(AND(L9="",L33="",L34=""),SUM(K27:K37),"  Vul het formulier volledig in!")))))</f>
        <v xml:space="preserve">  Vul het formulier volledig in!</v>
      </c>
      <c r="O38" s="174"/>
    </row>
    <row r="39" spans="1:15" s="3" customFormat="1" ht="15.6" customHeight="1" thickBot="1" x14ac:dyDescent="0.35">
      <c r="A39" s="116">
        <v>10</v>
      </c>
      <c r="B39" s="143"/>
      <c r="C39" s="144"/>
      <c r="D39" s="109"/>
      <c r="E39" s="109"/>
      <c r="F39" s="93"/>
      <c r="J39" s="153"/>
      <c r="K39" s="172"/>
      <c r="M39" s="186"/>
      <c r="O39" s="174"/>
    </row>
    <row r="40" spans="1:15" s="3" customFormat="1" ht="15.6" customHeight="1" x14ac:dyDescent="0.3">
      <c r="A40" s="116">
        <v>11</v>
      </c>
      <c r="B40" s="143"/>
      <c r="C40" s="144"/>
      <c r="D40" s="109"/>
      <c r="E40" s="109"/>
      <c r="F40" s="93"/>
      <c r="G40" s="137" t="s">
        <v>81</v>
      </c>
      <c r="H40" s="138"/>
      <c r="I40" s="138"/>
      <c r="J40" s="138"/>
      <c r="K40" s="139"/>
      <c r="L40" s="79"/>
      <c r="O40" s="174"/>
    </row>
    <row r="41" spans="1:15" s="3" customFormat="1" ht="15.6" customHeight="1" x14ac:dyDescent="0.3">
      <c r="A41" s="116">
        <v>12</v>
      </c>
      <c r="B41" s="143"/>
      <c r="C41" s="144"/>
      <c r="D41" s="109"/>
      <c r="E41" s="109"/>
      <c r="F41" s="93"/>
      <c r="G41" s="140" t="s">
        <v>74</v>
      </c>
      <c r="H41" s="148"/>
      <c r="I41" s="148"/>
      <c r="J41" s="148"/>
      <c r="K41" s="149"/>
      <c r="O41" s="174"/>
    </row>
    <row r="42" spans="1:15" s="3" customFormat="1" ht="15.6" customHeight="1" thickBot="1" x14ac:dyDescent="0.35">
      <c r="A42" s="116">
        <v>13</v>
      </c>
      <c r="B42" s="145"/>
      <c r="C42" s="144"/>
      <c r="D42" s="109"/>
      <c r="E42" s="109"/>
      <c r="F42" s="93"/>
      <c r="G42" s="206" t="s">
        <v>82</v>
      </c>
      <c r="H42" s="81"/>
      <c r="I42" s="81"/>
      <c r="J42" s="81"/>
      <c r="K42" s="112"/>
      <c r="O42" s="174"/>
    </row>
    <row r="43" spans="1:15" s="3" customFormat="1" ht="15.6" customHeight="1" x14ac:dyDescent="0.3">
      <c r="A43" s="120">
        <v>14</v>
      </c>
      <c r="B43" s="88"/>
      <c r="C43" s="145"/>
      <c r="D43" s="145"/>
      <c r="E43" s="109"/>
      <c r="F43" s="93"/>
      <c r="G43" s="198"/>
      <c r="H43" s="199"/>
      <c r="I43" s="199"/>
      <c r="J43" s="199"/>
      <c r="K43" s="213"/>
      <c r="O43" s="174"/>
    </row>
    <row r="44" spans="1:15" s="3" customFormat="1" ht="15.6" customHeight="1" x14ac:dyDescent="0.3">
      <c r="A44" s="120">
        <v>15</v>
      </c>
      <c r="B44" s="111"/>
      <c r="C44" s="100"/>
      <c r="D44" s="111"/>
      <c r="E44" s="109"/>
      <c r="F44" s="93"/>
      <c r="G44" s="200" t="s">
        <v>105</v>
      </c>
      <c r="H44" s="207"/>
      <c r="I44" s="207"/>
      <c r="J44" s="208"/>
      <c r="K44" s="214"/>
      <c r="O44" s="174"/>
    </row>
    <row r="45" spans="1:15" s="1" customFormat="1" ht="15.6" customHeight="1" x14ac:dyDescent="0.25">
      <c r="A45" s="120">
        <v>16</v>
      </c>
      <c r="B45" s="88"/>
      <c r="C45" s="110"/>
      <c r="D45" s="161"/>
      <c r="E45" s="109"/>
      <c r="F45" s="81"/>
      <c r="G45" s="201" t="s">
        <v>106</v>
      </c>
      <c r="H45"/>
      <c r="I45"/>
      <c r="J45"/>
      <c r="K45" s="214"/>
      <c r="O45" s="173"/>
    </row>
    <row r="46" spans="1:15" ht="15.6" customHeight="1" x14ac:dyDescent="0.2">
      <c r="A46" s="121">
        <v>17</v>
      </c>
      <c r="B46" s="161"/>
      <c r="C46" s="100"/>
      <c r="D46" s="111"/>
      <c r="E46" s="111"/>
      <c r="F46" s="81"/>
      <c r="G46" s="202" t="s">
        <v>107</v>
      </c>
      <c r="H46" s="209"/>
      <c r="I46" s="209"/>
      <c r="J46" s="210"/>
      <c r="K46" s="214"/>
    </row>
    <row r="47" spans="1:15" ht="15.6" customHeight="1" x14ac:dyDescent="0.2">
      <c r="A47" s="121">
        <v>18</v>
      </c>
      <c r="B47" s="110"/>
      <c r="C47" s="161"/>
      <c r="D47" s="161"/>
      <c r="E47" s="161"/>
      <c r="F47" s="81"/>
      <c r="G47" s="202" t="s">
        <v>108</v>
      </c>
      <c r="H47" s="209"/>
      <c r="I47" s="209"/>
      <c r="J47" s="210"/>
      <c r="K47" s="214"/>
    </row>
    <row r="48" spans="1:15" ht="15.6" customHeight="1" x14ac:dyDescent="0.2">
      <c r="A48" s="121">
        <v>20</v>
      </c>
      <c r="B48" s="110"/>
      <c r="C48" s="110"/>
      <c r="D48" s="100"/>
      <c r="E48" s="110"/>
      <c r="F48" s="81"/>
      <c r="G48" s="202" t="s">
        <v>112</v>
      </c>
      <c r="H48" s="81"/>
      <c r="I48" s="81"/>
      <c r="J48"/>
      <c r="K48" s="214"/>
    </row>
    <row r="49" spans="1:11" ht="15.6" customHeight="1" x14ac:dyDescent="0.2">
      <c r="A49" s="121">
        <v>22</v>
      </c>
      <c r="B49" s="110"/>
      <c r="C49" s="110"/>
      <c r="D49" s="111"/>
      <c r="E49" s="110"/>
      <c r="F49" s="81"/>
      <c r="G49" s="202" t="s">
        <v>109</v>
      </c>
      <c r="H49" s="81"/>
      <c r="I49" s="81"/>
      <c r="J49"/>
      <c r="K49" s="214"/>
    </row>
    <row r="50" spans="1:11" ht="15.6" customHeight="1" x14ac:dyDescent="0.2">
      <c r="A50" s="121">
        <v>24</v>
      </c>
      <c r="B50" s="110"/>
      <c r="C50" s="110"/>
      <c r="D50" s="100"/>
      <c r="E50" s="110"/>
      <c r="F50" s="81"/>
      <c r="G50" s="203" t="s">
        <v>111</v>
      </c>
      <c r="H50" s="212"/>
      <c r="I50" s="211"/>
      <c r="J50" s="212"/>
      <c r="K50" s="216"/>
    </row>
    <row r="51" spans="1:11" ht="15.6" customHeight="1" x14ac:dyDescent="0.2">
      <c r="A51" s="121">
        <v>27</v>
      </c>
      <c r="B51" s="110"/>
      <c r="C51" s="110"/>
      <c r="D51" s="111"/>
      <c r="E51" s="110"/>
      <c r="F51" s="81"/>
      <c r="G51" s="203" t="s">
        <v>110</v>
      </c>
      <c r="H51" s="212"/>
      <c r="I51" s="211"/>
      <c r="J51" s="212"/>
      <c r="K51" s="216"/>
    </row>
    <row r="52" spans="1:11" ht="15.6" customHeight="1" thickBot="1" x14ac:dyDescent="0.25">
      <c r="A52" s="121">
        <v>32</v>
      </c>
      <c r="B52" s="111"/>
      <c r="C52" s="111"/>
      <c r="D52" s="111"/>
      <c r="E52" s="110"/>
      <c r="F52" s="81"/>
      <c r="G52" s="204"/>
      <c r="H52" s="205"/>
      <c r="I52" s="205"/>
      <c r="J52" s="205"/>
      <c r="K52" s="215"/>
    </row>
    <row r="53" spans="1:11" ht="15.6" customHeight="1" x14ac:dyDescent="0.25">
      <c r="A53" s="114" t="s">
        <v>4</v>
      </c>
      <c r="B53" s="115">
        <f>SUM(B11:B52)</f>
        <v>0</v>
      </c>
      <c r="C53" s="115">
        <f>SUM(C11:C52)</f>
        <v>0</v>
      </c>
      <c r="D53" s="115">
        <f>SUM(D11:D52)</f>
        <v>0</v>
      </c>
      <c r="E53" s="115">
        <f>SUM(E11:E52)</f>
        <v>0</v>
      </c>
      <c r="F53" s="81"/>
      <c r="G53" s="217" t="s">
        <v>100</v>
      </c>
      <c r="H53" s="218"/>
      <c r="I53" s="218"/>
      <c r="J53" s="218"/>
      <c r="K53" s="96"/>
    </row>
    <row r="54" spans="1:11" ht="13.5" customHeight="1" x14ac:dyDescent="0.2"/>
    <row r="60" spans="1:11" x14ac:dyDescent="0.2">
      <c r="E60" s="142"/>
    </row>
  </sheetData>
  <mergeCells count="25">
    <mergeCell ref="A7:A8"/>
    <mergeCell ref="G23:G24"/>
    <mergeCell ref="G11:G12"/>
    <mergeCell ref="H5:K5"/>
    <mergeCell ref="H11:K12"/>
    <mergeCell ref="H19:K20"/>
    <mergeCell ref="H15:K16"/>
    <mergeCell ref="H13:K14"/>
    <mergeCell ref="G21:G22"/>
    <mergeCell ref="G19:G20"/>
    <mergeCell ref="A1:B4"/>
    <mergeCell ref="C1:K1"/>
    <mergeCell ref="C2:K2"/>
    <mergeCell ref="C3:H3"/>
    <mergeCell ref="B6:E6"/>
    <mergeCell ref="G34:G36"/>
    <mergeCell ref="C5:G5"/>
    <mergeCell ref="H23:K24"/>
    <mergeCell ref="G13:G14"/>
    <mergeCell ref="H21:K22"/>
    <mergeCell ref="G15:G16"/>
    <mergeCell ref="G17:G18"/>
    <mergeCell ref="H17:K18"/>
    <mergeCell ref="G33:H33"/>
    <mergeCell ref="G6:G10"/>
  </mergeCells>
  <phoneticPr fontId="1" type="noConversion"/>
  <dataValidations count="3">
    <dataValidation type="list" allowBlank="1" showInputMessage="1" showErrorMessage="1" promptTitle="Enkel x ingeven" sqref="I35" xr:uid="{00000000-0002-0000-0100-000000000000}">
      <formula1>$N$1:$N$2</formula1>
    </dataValidation>
    <dataValidation type="list" allowBlank="1" showInputMessage="1" showErrorMessage="1" sqref="K9:K10 I34 I36:I37" xr:uid="{2D6DEBFB-D012-4AF9-A6D8-7076A10870CB}">
      <formula1>$N$1:$N$2</formula1>
    </dataValidation>
    <dataValidation type="list" allowBlank="1" showInputMessage="1" showErrorMessage="1" prompt="Vul J of N in" sqref="I33" xr:uid="{EEB5BEFC-DB1E-45C2-B24C-1E3C79B01CA6}">
      <formula1>$P$1:$P$2</formula1>
    </dataValidation>
  </dataValidations>
  <pageMargins left="0.70866141732283472" right="0.11811023622047245" top="0.19685039370078741" bottom="0.19685039370078741" header="0.19685039370078741" footer="0.11811023622047245"/>
  <pageSetup paperSize="9" orientation="portrait" horizont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tabSelected="1" topLeftCell="A19" workbookViewId="0">
      <selection activeCell="E31" sqref="E31"/>
    </sheetView>
  </sheetViews>
  <sheetFormatPr defaultRowHeight="12.75" x14ac:dyDescent="0.2"/>
  <cols>
    <col min="1" max="1" width="10.85546875" customWidth="1"/>
    <col min="11" max="11" width="20.140625" customWidth="1"/>
  </cols>
  <sheetData>
    <row r="1" spans="1:11" ht="20.100000000000001" customHeight="1" x14ac:dyDescent="0.2">
      <c r="A1" s="229"/>
      <c r="B1" s="229"/>
      <c r="C1" s="252" t="s">
        <v>80</v>
      </c>
      <c r="D1" s="252"/>
      <c r="E1" s="252"/>
      <c r="F1" s="252"/>
      <c r="G1" s="252"/>
      <c r="H1" s="252"/>
      <c r="I1" s="252"/>
      <c r="J1" s="252"/>
      <c r="K1" s="252"/>
    </row>
    <row r="2" spans="1:11" ht="20.100000000000001" customHeight="1" x14ac:dyDescent="0.2">
      <c r="A2" s="229"/>
      <c r="B2" s="229"/>
      <c r="C2" s="269" t="s">
        <v>102</v>
      </c>
      <c r="D2" s="269"/>
      <c r="E2" s="269"/>
      <c r="F2" s="269"/>
      <c r="G2" s="269"/>
      <c r="H2" s="269"/>
      <c r="I2" s="269"/>
      <c r="J2" s="269"/>
      <c r="K2" s="269"/>
    </row>
    <row r="3" spans="1:11" x14ac:dyDescent="0.2">
      <c r="A3" s="229"/>
      <c r="B3" s="229"/>
      <c r="C3" s="252" t="s">
        <v>103</v>
      </c>
      <c r="D3" s="252"/>
      <c r="E3" s="252"/>
      <c r="F3" s="252"/>
      <c r="G3" s="252"/>
      <c r="H3" s="252"/>
      <c r="I3" s="81"/>
      <c r="J3" s="81"/>
      <c r="K3" s="81"/>
    </row>
    <row r="4" spans="1:11" x14ac:dyDescent="0.2">
      <c r="A4" s="229"/>
      <c r="B4" s="229"/>
      <c r="C4" s="81" t="s">
        <v>104</v>
      </c>
      <c r="D4" s="81"/>
      <c r="E4" s="81"/>
      <c r="F4" s="81"/>
      <c r="G4" s="81"/>
      <c r="H4" s="81"/>
      <c r="I4" s="81"/>
      <c r="J4" s="81"/>
      <c r="K4" s="81"/>
    </row>
    <row r="5" spans="1:11" ht="15.75" x14ac:dyDescent="0.25">
      <c r="A5" s="187" t="s">
        <v>75</v>
      </c>
      <c r="B5" s="187"/>
      <c r="C5" s="251" t="s">
        <v>19</v>
      </c>
      <c r="D5" s="251"/>
      <c r="E5" s="251"/>
      <c r="F5" s="252"/>
      <c r="G5" s="252"/>
      <c r="H5" s="273" t="s">
        <v>86</v>
      </c>
      <c r="I5" s="269"/>
      <c r="J5" s="269"/>
      <c r="K5" s="269"/>
    </row>
    <row r="6" spans="1:11" ht="20.25" x14ac:dyDescent="0.3">
      <c r="A6" s="3"/>
      <c r="B6" s="270"/>
      <c r="C6" s="270"/>
      <c r="D6" s="270"/>
      <c r="E6" s="270"/>
      <c r="F6" s="38"/>
      <c r="G6" s="266"/>
      <c r="H6" s="3"/>
      <c r="I6" s="3"/>
      <c r="J6" s="3"/>
      <c r="K6" s="3"/>
    </row>
    <row r="7" spans="1:11" ht="26.25" x14ac:dyDescent="0.2">
      <c r="A7" s="271">
        <v>2026</v>
      </c>
      <c r="B7" s="82" t="s">
        <v>78</v>
      </c>
      <c r="C7" s="83"/>
      <c r="D7" s="83"/>
      <c r="E7" s="84"/>
      <c r="F7" s="85"/>
      <c r="G7" s="267"/>
      <c r="H7" s="193" t="s">
        <v>101</v>
      </c>
      <c r="I7" s="194"/>
      <c r="J7" s="194"/>
      <c r="K7" s="4"/>
    </row>
    <row r="8" spans="1:11" ht="19.5" thickBot="1" x14ac:dyDescent="0.35">
      <c r="A8" s="272"/>
      <c r="B8" s="86" t="s">
        <v>2</v>
      </c>
      <c r="C8" s="86" t="s">
        <v>47</v>
      </c>
      <c r="D8" s="42" t="s">
        <v>48</v>
      </c>
      <c r="E8" s="86" t="s">
        <v>49</v>
      </c>
      <c r="F8" s="87"/>
      <c r="G8" s="267"/>
      <c r="H8" s="10"/>
      <c r="I8" s="10"/>
      <c r="J8" s="10"/>
      <c r="K8" s="10"/>
    </row>
    <row r="9" spans="1:11" ht="16.5" thickBot="1" x14ac:dyDescent="0.3">
      <c r="A9" s="163" t="s">
        <v>0</v>
      </c>
      <c r="B9" s="164">
        <v>0.35</v>
      </c>
      <c r="C9" s="165">
        <v>0.5</v>
      </c>
      <c r="D9" s="165">
        <v>1.8</v>
      </c>
      <c r="E9" s="164">
        <v>0.31</v>
      </c>
      <c r="F9" s="81"/>
      <c r="G9" s="267"/>
      <c r="H9" s="195" t="s">
        <v>95</v>
      </c>
      <c r="I9" s="196"/>
      <c r="J9" s="197"/>
      <c r="K9" s="192"/>
    </row>
    <row r="10" spans="1:11" ht="19.5" thickBot="1" x14ac:dyDescent="0.35">
      <c r="A10" s="116">
        <v>1.8</v>
      </c>
      <c r="B10" s="164"/>
      <c r="C10" s="91"/>
      <c r="D10" s="91"/>
      <c r="E10" s="91"/>
      <c r="F10" s="90"/>
      <c r="G10" s="268"/>
      <c r="H10" s="154" t="s">
        <v>96</v>
      </c>
      <c r="I10" s="155"/>
      <c r="J10" s="4"/>
      <c r="K10" s="192"/>
    </row>
    <row r="11" spans="1:11" ht="15" x14ac:dyDescent="0.2">
      <c r="A11" s="116" t="s">
        <v>79</v>
      </c>
      <c r="B11" s="88"/>
      <c r="C11" s="158"/>
      <c r="D11" s="91"/>
      <c r="E11" s="88"/>
      <c r="F11" s="85"/>
      <c r="G11" s="259" t="s">
        <v>88</v>
      </c>
      <c r="H11" s="274"/>
      <c r="I11" s="275"/>
      <c r="J11" s="275"/>
      <c r="K11" s="276"/>
    </row>
    <row r="12" spans="1:11" ht="15" x14ac:dyDescent="0.2">
      <c r="A12" s="116">
        <v>2.2000000000000002</v>
      </c>
      <c r="B12" s="88"/>
      <c r="C12" s="158"/>
      <c r="D12" s="91"/>
      <c r="E12" s="88"/>
      <c r="F12" s="85"/>
      <c r="G12" s="260"/>
      <c r="H12" s="277"/>
      <c r="I12" s="278"/>
      <c r="J12" s="278"/>
      <c r="K12" s="279"/>
    </row>
    <row r="13" spans="1:11" ht="20.25" x14ac:dyDescent="0.3">
      <c r="A13" s="116">
        <v>2.2999999999999998</v>
      </c>
      <c r="B13" s="88"/>
      <c r="C13" s="92"/>
      <c r="D13" s="89"/>
      <c r="E13" s="88"/>
      <c r="F13" s="93"/>
      <c r="G13" s="259" t="s">
        <v>87</v>
      </c>
      <c r="H13" s="263"/>
      <c r="I13" s="254"/>
      <c r="J13" s="254"/>
      <c r="K13" s="255"/>
    </row>
    <row r="14" spans="1:11" ht="20.25" x14ac:dyDescent="0.3">
      <c r="A14" s="116">
        <v>2.4</v>
      </c>
      <c r="B14" s="94"/>
      <c r="C14" s="92"/>
      <c r="D14" s="89"/>
      <c r="E14" s="95"/>
      <c r="F14" s="93"/>
      <c r="G14" s="260"/>
      <c r="H14" s="256"/>
      <c r="I14" s="257"/>
      <c r="J14" s="257"/>
      <c r="K14" s="258"/>
    </row>
    <row r="15" spans="1:11" ht="20.25" x14ac:dyDescent="0.3">
      <c r="A15" s="116">
        <v>2.5</v>
      </c>
      <c r="B15" s="102"/>
      <c r="C15" s="103"/>
      <c r="D15" s="89"/>
      <c r="E15" s="97"/>
      <c r="F15" s="93"/>
      <c r="G15" s="259" t="s">
        <v>83</v>
      </c>
      <c r="H15" s="281"/>
      <c r="I15" s="254"/>
      <c r="J15" s="254"/>
      <c r="K15" s="255"/>
    </row>
    <row r="16" spans="1:11" ht="20.25" x14ac:dyDescent="0.3">
      <c r="A16" s="117">
        <v>2.6</v>
      </c>
      <c r="B16" s="94"/>
      <c r="C16" s="98"/>
      <c r="D16" s="89"/>
      <c r="E16" s="99"/>
      <c r="F16" s="93"/>
      <c r="G16" s="260"/>
      <c r="H16" s="256"/>
      <c r="I16" s="257"/>
      <c r="J16" s="257"/>
      <c r="K16" s="258"/>
    </row>
    <row r="17" spans="1:11" ht="20.25" x14ac:dyDescent="0.3">
      <c r="A17" s="117">
        <v>2.7</v>
      </c>
      <c r="B17" s="102"/>
      <c r="C17" s="103"/>
      <c r="D17" s="89"/>
      <c r="E17" s="97"/>
      <c r="F17" s="93"/>
      <c r="G17" s="262" t="s">
        <v>85</v>
      </c>
      <c r="H17" s="263"/>
      <c r="I17" s="254"/>
      <c r="J17" s="254"/>
      <c r="K17" s="255"/>
    </row>
    <row r="18" spans="1:11" ht="20.25" x14ac:dyDescent="0.3">
      <c r="A18" s="117">
        <v>2.8</v>
      </c>
      <c r="B18" s="94"/>
      <c r="C18" s="100"/>
      <c r="D18" s="100"/>
      <c r="E18" s="95"/>
      <c r="F18" s="93"/>
      <c r="G18" s="260"/>
      <c r="H18" s="256"/>
      <c r="I18" s="257"/>
      <c r="J18" s="257"/>
      <c r="K18" s="258"/>
    </row>
    <row r="19" spans="1:11" ht="20.25" x14ac:dyDescent="0.3">
      <c r="A19" s="118">
        <v>2.9</v>
      </c>
      <c r="B19" s="151"/>
      <c r="C19" s="103"/>
      <c r="D19" s="89"/>
      <c r="E19" s="97"/>
      <c r="F19" s="93"/>
      <c r="G19" s="262" t="s">
        <v>84</v>
      </c>
      <c r="H19" s="280"/>
      <c r="I19" s="254"/>
      <c r="J19" s="254"/>
      <c r="K19" s="255"/>
    </row>
    <row r="20" spans="1:11" ht="20.25" x14ac:dyDescent="0.3">
      <c r="A20" s="118">
        <v>3</v>
      </c>
      <c r="B20" s="94"/>
      <c r="C20" s="92"/>
      <c r="D20" s="100"/>
      <c r="E20" s="95"/>
      <c r="F20" s="93"/>
      <c r="G20" s="260"/>
      <c r="H20" s="256"/>
      <c r="I20" s="257"/>
      <c r="J20" s="257"/>
      <c r="K20" s="258"/>
    </row>
    <row r="21" spans="1:11" ht="20.25" x14ac:dyDescent="0.3">
      <c r="A21" s="118">
        <v>3.1</v>
      </c>
      <c r="B21" s="88"/>
      <c r="C21" s="92"/>
      <c r="D21" s="101"/>
      <c r="E21" s="88"/>
      <c r="F21" s="93"/>
      <c r="G21" s="259" t="s">
        <v>76</v>
      </c>
      <c r="H21" s="261"/>
      <c r="I21" s="254"/>
      <c r="J21" s="254"/>
      <c r="K21" s="255"/>
    </row>
    <row r="22" spans="1:11" ht="20.25" x14ac:dyDescent="0.3">
      <c r="A22" s="117">
        <v>3.2</v>
      </c>
      <c r="B22" s="102"/>
      <c r="C22" s="100"/>
      <c r="D22" s="162"/>
      <c r="E22" s="97"/>
      <c r="F22" s="93"/>
      <c r="G22" s="260"/>
      <c r="H22" s="256"/>
      <c r="I22" s="257"/>
      <c r="J22" s="257"/>
      <c r="K22" s="258"/>
    </row>
    <row r="23" spans="1:11" ht="20.25" x14ac:dyDescent="0.3">
      <c r="A23" s="119">
        <v>3.3</v>
      </c>
      <c r="B23" s="88"/>
      <c r="C23" s="92"/>
      <c r="D23" s="100"/>
      <c r="E23" s="95"/>
      <c r="F23" s="93"/>
      <c r="G23" s="259" t="s">
        <v>77</v>
      </c>
      <c r="H23" s="253"/>
      <c r="I23" s="254"/>
      <c r="J23" s="254"/>
      <c r="K23" s="255"/>
    </row>
    <row r="24" spans="1:11" ht="20.25" x14ac:dyDescent="0.3">
      <c r="A24" s="117">
        <v>3.5</v>
      </c>
      <c r="B24" s="102"/>
      <c r="C24" s="103"/>
      <c r="D24" s="100"/>
      <c r="E24" s="97"/>
      <c r="F24" s="93"/>
      <c r="G24" s="260"/>
      <c r="H24" s="256"/>
      <c r="I24" s="257"/>
      <c r="J24" s="257"/>
      <c r="K24" s="258"/>
    </row>
    <row r="25" spans="1:11" ht="20.25" x14ac:dyDescent="0.3">
      <c r="A25" s="119">
        <v>3.8</v>
      </c>
      <c r="B25" s="88"/>
      <c r="C25" s="100"/>
      <c r="D25" s="100"/>
      <c r="E25" s="97"/>
      <c r="F25" s="93"/>
      <c r="G25" s="3"/>
      <c r="H25" s="3"/>
      <c r="I25" s="3"/>
      <c r="J25" s="3"/>
      <c r="K25" s="3"/>
    </row>
    <row r="26" spans="1:11" ht="20.25" x14ac:dyDescent="0.3">
      <c r="A26" s="116">
        <v>3.9</v>
      </c>
      <c r="B26" s="282"/>
      <c r="C26" s="283"/>
      <c r="D26" s="100"/>
      <c r="E26" s="100"/>
      <c r="F26" s="93"/>
      <c r="G26" s="141" t="s">
        <v>1</v>
      </c>
      <c r="H26" s="104"/>
      <c r="I26" s="104"/>
      <c r="J26" s="104"/>
      <c r="K26" s="105"/>
    </row>
    <row r="27" spans="1:11" ht="20.25" x14ac:dyDescent="0.3">
      <c r="A27" s="116">
        <v>4</v>
      </c>
      <c r="B27" s="88"/>
      <c r="C27" s="92"/>
      <c r="D27" s="100"/>
      <c r="E27" s="97"/>
      <c r="F27" s="93"/>
      <c r="G27" s="106" t="s">
        <v>50</v>
      </c>
      <c r="H27" s="122">
        <f>B53</f>
        <v>0</v>
      </c>
      <c r="I27" s="123" t="s">
        <v>16</v>
      </c>
      <c r="J27" s="124">
        <f>B9</f>
        <v>0.35</v>
      </c>
      <c r="K27" s="178">
        <f>H27*J27</f>
        <v>0</v>
      </c>
    </row>
    <row r="28" spans="1:11" ht="20.25" x14ac:dyDescent="0.3">
      <c r="A28" s="116">
        <v>4.2</v>
      </c>
      <c r="B28" s="88"/>
      <c r="C28" s="92"/>
      <c r="D28" s="100"/>
      <c r="E28" s="159"/>
      <c r="F28" s="93"/>
      <c r="G28" s="106" t="s">
        <v>62</v>
      </c>
      <c r="H28" s="125">
        <f>C53</f>
        <v>0</v>
      </c>
      <c r="I28" s="126" t="s">
        <v>16</v>
      </c>
      <c r="J28" s="127">
        <f>C9</f>
        <v>0.5</v>
      </c>
      <c r="K28" s="178">
        <f>H28*J28</f>
        <v>0</v>
      </c>
    </row>
    <row r="29" spans="1:11" ht="20.25" x14ac:dyDescent="0.3">
      <c r="A29" s="116">
        <v>4.4000000000000004</v>
      </c>
      <c r="B29" s="150"/>
      <c r="C29" s="92"/>
      <c r="D29" s="150"/>
      <c r="E29" s="150"/>
      <c r="F29" s="93"/>
      <c r="G29" s="106" t="s">
        <v>51</v>
      </c>
      <c r="H29" s="125">
        <f>E53</f>
        <v>0</v>
      </c>
      <c r="I29" s="128" t="s">
        <v>16</v>
      </c>
      <c r="J29" s="129">
        <f>E9</f>
        <v>0.31</v>
      </c>
      <c r="K29" s="178">
        <f>H29*J29</f>
        <v>0</v>
      </c>
    </row>
    <row r="30" spans="1:11" ht="20.25" x14ac:dyDescent="0.3">
      <c r="A30" s="116">
        <v>4.5</v>
      </c>
      <c r="B30" s="88"/>
      <c r="C30" s="92"/>
      <c r="D30" s="100"/>
      <c r="E30" s="97"/>
      <c r="F30" s="93"/>
      <c r="G30" s="107" t="s">
        <v>11</v>
      </c>
      <c r="H30" s="130">
        <f>D53</f>
        <v>0</v>
      </c>
      <c r="I30" s="131" t="s">
        <v>16</v>
      </c>
      <c r="J30" s="127">
        <f>D9</f>
        <v>1.8</v>
      </c>
      <c r="K30" s="178">
        <f>H30*J30</f>
        <v>0</v>
      </c>
    </row>
    <row r="31" spans="1:11" ht="20.25" x14ac:dyDescent="0.3">
      <c r="A31" s="116">
        <v>5</v>
      </c>
      <c r="B31" s="88"/>
      <c r="C31" s="92"/>
      <c r="D31" s="100"/>
      <c r="E31" s="97"/>
      <c r="F31" s="93"/>
      <c r="G31" s="183"/>
      <c r="H31" s="146"/>
      <c r="I31" s="132"/>
      <c r="J31" s="147"/>
      <c r="K31" s="179"/>
    </row>
    <row r="32" spans="1:11" ht="21" thickBot="1" x14ac:dyDescent="0.35">
      <c r="A32" s="116">
        <v>5.5</v>
      </c>
      <c r="B32" s="88"/>
      <c r="C32" s="92"/>
      <c r="D32" s="100"/>
      <c r="E32" s="109"/>
      <c r="F32" s="93"/>
      <c r="G32" s="108" t="s">
        <v>6</v>
      </c>
      <c r="H32" s="133"/>
      <c r="I32" s="134"/>
      <c r="J32" s="135" t="s">
        <v>57</v>
      </c>
      <c r="K32" s="180">
        <v>1</v>
      </c>
    </row>
    <row r="33" spans="1:11" ht="21" thickBot="1" x14ac:dyDescent="0.35">
      <c r="A33" s="116">
        <v>6</v>
      </c>
      <c r="B33" s="88"/>
      <c r="C33" s="92"/>
      <c r="D33" s="97"/>
      <c r="E33" s="109"/>
      <c r="F33" s="93"/>
      <c r="G33" s="264" t="s">
        <v>97</v>
      </c>
      <c r="H33" s="265"/>
      <c r="I33" s="190"/>
      <c r="J33" s="136" t="s">
        <v>58</v>
      </c>
      <c r="K33" s="188" t="str">
        <f>IF(I33="J",4,"")</f>
        <v/>
      </c>
    </row>
    <row r="34" spans="1:11" ht="21" thickBot="1" x14ac:dyDescent="0.35">
      <c r="A34" s="116">
        <v>6.5</v>
      </c>
      <c r="B34" s="88"/>
      <c r="C34" s="92"/>
      <c r="D34" s="92"/>
      <c r="E34" s="109"/>
      <c r="F34" s="93"/>
      <c r="G34" s="248" t="s">
        <v>94</v>
      </c>
      <c r="H34" s="166" t="s">
        <v>93</v>
      </c>
      <c r="I34" s="190"/>
      <c r="J34" s="113"/>
      <c r="K34" s="184"/>
    </row>
    <row r="35" spans="1:11" ht="21" thickBot="1" x14ac:dyDescent="0.35">
      <c r="A35" s="116">
        <v>7</v>
      </c>
      <c r="B35" s="88"/>
      <c r="C35" s="92"/>
      <c r="D35" s="97"/>
      <c r="E35" s="109"/>
      <c r="F35" s="93"/>
      <c r="G35" s="249"/>
      <c r="H35" s="189" t="s">
        <v>90</v>
      </c>
      <c r="I35" s="191"/>
      <c r="J35" s="171">
        <v>30</v>
      </c>
      <c r="K35" s="181" t="str">
        <f>IF(I35="x",J35,"")</f>
        <v/>
      </c>
    </row>
    <row r="36" spans="1:11" ht="21" thickBot="1" x14ac:dyDescent="0.35">
      <c r="A36" s="116">
        <v>7.5</v>
      </c>
      <c r="B36" s="150"/>
      <c r="C36" s="92"/>
      <c r="D36" s="150"/>
      <c r="E36" s="150"/>
      <c r="F36" s="93"/>
      <c r="G36" s="250"/>
      <c r="H36" s="189" t="s">
        <v>89</v>
      </c>
      <c r="I36" s="190"/>
      <c r="J36" s="171">
        <v>39</v>
      </c>
      <c r="K36" s="181" t="str">
        <f>IF(I36="x",J36,"")</f>
        <v/>
      </c>
    </row>
    <row r="37" spans="1:11" ht="21" thickBot="1" x14ac:dyDescent="0.35">
      <c r="A37" s="116">
        <v>8</v>
      </c>
      <c r="B37" s="160"/>
      <c r="C37" s="92"/>
      <c r="D37" s="97"/>
      <c r="E37" s="109"/>
      <c r="F37" s="93"/>
      <c r="G37" s="107" t="s">
        <v>92</v>
      </c>
      <c r="H37" s="189" t="s">
        <v>91</v>
      </c>
      <c r="I37" s="191"/>
      <c r="J37" s="171">
        <v>25</v>
      </c>
      <c r="K37" s="182" t="str">
        <f>IF(I37="x",J37,"")</f>
        <v/>
      </c>
    </row>
    <row r="38" spans="1:11" ht="20.25" x14ac:dyDescent="0.3">
      <c r="A38" s="116">
        <v>9</v>
      </c>
      <c r="B38" s="143"/>
      <c r="C38" s="92"/>
      <c r="D38" s="159"/>
      <c r="E38" s="159"/>
      <c r="F38" s="93"/>
      <c r="G38" s="3"/>
      <c r="H38" s="3"/>
      <c r="I38" s="3"/>
      <c r="J38" s="152" t="s">
        <v>4</v>
      </c>
      <c r="K38" s="185"/>
    </row>
    <row r="39" spans="1:11" ht="21" thickBot="1" x14ac:dyDescent="0.35">
      <c r="A39" s="116">
        <v>10</v>
      </c>
      <c r="B39" s="143"/>
      <c r="C39" s="144"/>
      <c r="D39" s="109"/>
      <c r="E39" s="109"/>
      <c r="F39" s="93"/>
      <c r="G39" s="3"/>
      <c r="H39" s="3"/>
      <c r="I39" s="3"/>
      <c r="J39" s="153"/>
      <c r="K39" s="172"/>
    </row>
    <row r="40" spans="1:11" ht="20.25" x14ac:dyDescent="0.3">
      <c r="A40" s="116">
        <v>11</v>
      </c>
      <c r="B40" s="143"/>
      <c r="C40" s="144"/>
      <c r="D40" s="109"/>
      <c r="E40" s="109"/>
      <c r="F40" s="93"/>
      <c r="G40" s="137" t="s">
        <v>81</v>
      </c>
      <c r="H40" s="138"/>
      <c r="I40" s="138"/>
      <c r="J40" s="138"/>
      <c r="K40" s="139"/>
    </row>
    <row r="41" spans="1:11" ht="20.25" x14ac:dyDescent="0.3">
      <c r="A41" s="116">
        <v>12</v>
      </c>
      <c r="B41" s="143"/>
      <c r="C41" s="144"/>
      <c r="D41" s="109"/>
      <c r="E41" s="109"/>
      <c r="F41" s="93"/>
      <c r="G41" s="140" t="s">
        <v>74</v>
      </c>
      <c r="H41" s="148"/>
      <c r="I41" s="148"/>
      <c r="J41" s="148"/>
      <c r="K41" s="149"/>
    </row>
    <row r="42" spans="1:11" ht="21" thickBot="1" x14ac:dyDescent="0.35">
      <c r="A42" s="116">
        <v>13</v>
      </c>
      <c r="B42" s="145"/>
      <c r="C42" s="144"/>
      <c r="D42" s="109"/>
      <c r="E42" s="109"/>
      <c r="F42" s="93"/>
      <c r="G42" s="206" t="s">
        <v>82</v>
      </c>
      <c r="H42" s="81"/>
      <c r="I42" s="81"/>
      <c r="J42" s="81"/>
      <c r="K42" s="112"/>
    </row>
    <row r="43" spans="1:11" ht="20.25" x14ac:dyDescent="0.3">
      <c r="A43" s="120">
        <v>14</v>
      </c>
      <c r="B43" s="88"/>
      <c r="C43" s="145"/>
      <c r="D43" s="145"/>
      <c r="E43" s="109"/>
      <c r="F43" s="93"/>
      <c r="G43" s="198"/>
      <c r="H43" s="199"/>
      <c r="I43" s="199"/>
      <c r="J43" s="199"/>
      <c r="K43" s="213"/>
    </row>
    <row r="44" spans="1:11" ht="20.25" x14ac:dyDescent="0.3">
      <c r="A44" s="120">
        <v>15</v>
      </c>
      <c r="B44" s="111"/>
      <c r="C44" s="100"/>
      <c r="D44" s="111"/>
      <c r="E44" s="109"/>
      <c r="F44" s="93"/>
      <c r="G44" s="200" t="s">
        <v>105</v>
      </c>
      <c r="H44" s="207"/>
      <c r="I44" s="207"/>
      <c r="J44" s="208"/>
      <c r="K44" s="214"/>
    </row>
    <row r="45" spans="1:11" ht="15" x14ac:dyDescent="0.2">
      <c r="A45" s="120">
        <v>16</v>
      </c>
      <c r="B45" s="88"/>
      <c r="C45" s="110"/>
      <c r="D45" s="161"/>
      <c r="E45" s="109"/>
      <c r="F45" s="81"/>
      <c r="G45" s="201" t="s">
        <v>106</v>
      </c>
      <c r="K45" s="214"/>
    </row>
    <row r="46" spans="1:11" ht="15" x14ac:dyDescent="0.2">
      <c r="A46" s="121">
        <v>17</v>
      </c>
      <c r="B46" s="161"/>
      <c r="C46" s="100"/>
      <c r="D46" s="111"/>
      <c r="E46" s="111"/>
      <c r="F46" s="81"/>
      <c r="G46" s="202" t="s">
        <v>107</v>
      </c>
      <c r="H46" s="209"/>
      <c r="I46" s="209"/>
      <c r="J46" s="210"/>
      <c r="K46" s="214"/>
    </row>
    <row r="47" spans="1:11" ht="14.25" x14ac:dyDescent="0.2">
      <c r="A47" s="121">
        <v>18</v>
      </c>
      <c r="B47" s="110"/>
      <c r="C47" s="161"/>
      <c r="D47" s="161"/>
      <c r="E47" s="161"/>
      <c r="F47" s="81"/>
      <c r="G47" s="202" t="s">
        <v>108</v>
      </c>
      <c r="H47" s="209"/>
      <c r="I47" s="209"/>
      <c r="J47" s="210"/>
      <c r="K47" s="214"/>
    </row>
    <row r="48" spans="1:11" ht="15" x14ac:dyDescent="0.2">
      <c r="A48" s="121">
        <v>20</v>
      </c>
      <c r="B48" s="110"/>
      <c r="C48" s="110"/>
      <c r="D48" s="100"/>
      <c r="E48" s="110"/>
      <c r="F48" s="81"/>
      <c r="G48" s="202" t="s">
        <v>112</v>
      </c>
      <c r="H48" s="81"/>
      <c r="I48" s="81"/>
      <c r="K48" s="214"/>
    </row>
    <row r="49" spans="1:11" ht="14.25" x14ac:dyDescent="0.2">
      <c r="A49" s="121">
        <v>22</v>
      </c>
      <c r="B49" s="110"/>
      <c r="C49" s="110"/>
      <c r="D49" s="111"/>
      <c r="E49" s="110"/>
      <c r="F49" s="81"/>
      <c r="G49" s="202" t="s">
        <v>109</v>
      </c>
      <c r="H49" s="81"/>
      <c r="I49" s="81"/>
      <c r="K49" s="214"/>
    </row>
    <row r="50" spans="1:11" ht="15" x14ac:dyDescent="0.2">
      <c r="A50" s="121">
        <v>24</v>
      </c>
      <c r="B50" s="110"/>
      <c r="C50" s="110"/>
      <c r="D50" s="100"/>
      <c r="E50" s="110"/>
      <c r="F50" s="81"/>
      <c r="G50" s="203" t="s">
        <v>111</v>
      </c>
      <c r="H50" s="212"/>
      <c r="I50" s="211"/>
      <c r="J50" s="212"/>
      <c r="K50" s="216"/>
    </row>
    <row r="51" spans="1:11" ht="14.25" x14ac:dyDescent="0.2">
      <c r="A51" s="121">
        <v>27</v>
      </c>
      <c r="B51" s="110"/>
      <c r="C51" s="110"/>
      <c r="D51" s="111"/>
      <c r="E51" s="110"/>
      <c r="F51" s="81"/>
      <c r="G51" s="203" t="s">
        <v>110</v>
      </c>
      <c r="H51" s="212"/>
      <c r="I51" s="211"/>
      <c r="J51" s="212"/>
      <c r="K51" s="216"/>
    </row>
    <row r="52" spans="1:11" ht="15" thickBot="1" x14ac:dyDescent="0.25">
      <c r="A52" s="121">
        <v>32</v>
      </c>
      <c r="B52" s="111"/>
      <c r="C52" s="111"/>
      <c r="D52" s="111"/>
      <c r="E52" s="110"/>
      <c r="F52" s="81"/>
      <c r="G52" s="204"/>
      <c r="H52" s="205"/>
      <c r="I52" s="205"/>
      <c r="J52" s="205"/>
      <c r="K52" s="215"/>
    </row>
    <row r="53" spans="1:11" ht="15.75" x14ac:dyDescent="0.25">
      <c r="A53" s="114" t="s">
        <v>4</v>
      </c>
      <c r="B53" s="115">
        <f>SUM(B11:B52)</f>
        <v>0</v>
      </c>
      <c r="C53" s="115">
        <f>SUM(C11:C52)</f>
        <v>0</v>
      </c>
      <c r="D53" s="115">
        <f>SUM(D11:D52)</f>
        <v>0</v>
      </c>
      <c r="E53" s="115">
        <f>SUM(E11:E52)</f>
        <v>0</v>
      </c>
      <c r="F53" s="81"/>
      <c r="G53" s="217" t="s">
        <v>100</v>
      </c>
      <c r="H53" s="218"/>
      <c r="I53" s="218"/>
      <c r="J53" s="218"/>
      <c r="K53" s="96"/>
    </row>
  </sheetData>
  <mergeCells count="25">
    <mergeCell ref="G34:G36"/>
    <mergeCell ref="G15:G16"/>
    <mergeCell ref="H15:K16"/>
    <mergeCell ref="G17:G18"/>
    <mergeCell ref="H17:K18"/>
    <mergeCell ref="G19:G20"/>
    <mergeCell ref="H19:K20"/>
    <mergeCell ref="G21:G22"/>
    <mergeCell ref="H21:K22"/>
    <mergeCell ref="G23:G24"/>
    <mergeCell ref="H23:K24"/>
    <mergeCell ref="G33:H33"/>
    <mergeCell ref="G13:G14"/>
    <mergeCell ref="H13:K14"/>
    <mergeCell ref="A1:B4"/>
    <mergeCell ref="C1:K1"/>
    <mergeCell ref="C2:K2"/>
    <mergeCell ref="C3:H3"/>
    <mergeCell ref="C5:G5"/>
    <mergeCell ref="H5:K5"/>
    <mergeCell ref="B6:E6"/>
    <mergeCell ref="G6:G10"/>
    <mergeCell ref="A7:A8"/>
    <mergeCell ref="G11:G12"/>
    <mergeCell ref="H11:K12"/>
  </mergeCells>
  <phoneticPr fontId="1" type="noConversion"/>
  <dataValidations count="3">
    <dataValidation type="list" allowBlank="1" showInputMessage="1" showErrorMessage="1" prompt="Vul J of N in" sqref="I33" xr:uid="{A3193FC9-3EE9-4500-AEBA-E58A82E2941B}">
      <formula1>$P$1:$P$2</formula1>
    </dataValidation>
    <dataValidation type="list" allowBlank="1" showInputMessage="1" showErrorMessage="1" sqref="K9:K10 I34 I36:I37" xr:uid="{ED00FDFC-C60A-46F0-8E11-31C1484B949E}">
      <formula1>$N$1:$N$2</formula1>
    </dataValidation>
    <dataValidation type="list" allowBlank="1" showInputMessage="1" showErrorMessage="1" promptTitle="Enkel x ingeven" sqref="I35" xr:uid="{B03BE5D4-BE72-4130-A45E-A164089DCD79}">
      <formula1>$N$1:$N$2</formula1>
    </dataValidation>
  </dataValidations>
  <pageMargins left="0.75" right="0.75" top="1" bottom="1" header="0.5" footer="0.5"/>
  <pageSetup paperSize="9" scale="72" fitToWidth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dictus</dc:creator>
  <cp:lastModifiedBy>Jan Van Overvelt</cp:lastModifiedBy>
  <cp:lastPrinted>2025-10-06T09:52:47Z</cp:lastPrinted>
  <dcterms:created xsi:type="dcterms:W3CDTF">2001-02-07T07:31:21Z</dcterms:created>
  <dcterms:modified xsi:type="dcterms:W3CDTF">2025-10-06T10:00:09Z</dcterms:modified>
</cp:coreProperties>
</file>